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-iss\Desktop\"/>
    </mc:Choice>
  </mc:AlternateContent>
  <workbookProtection workbookAlgorithmName="SHA-512" workbookHashValue="7nh+XhOVb5TeHohaaRzJaEtN5Laz83aMufBp8EPHz3FI8+SKn6w6GBqwRUFPMDQL8CDuK1h6Sbkbcz2OZZO5OA==" workbookSaltValue="hRCmcgG49ENf/5MMnJZDTw==" workbookSpinCount="100000" lockStructure="1"/>
  <bookViews>
    <workbookView xWindow="0" yWindow="0" windowWidth="20490" windowHeight="7905" firstSheet="1" activeTab="4"/>
  </bookViews>
  <sheets>
    <sheet name="SSHN Prof Classement CSF" sheetId="1" r:id="rId1"/>
    <sheet name="SSHN MCA Classemnt CSF" sheetId="2" r:id="rId2"/>
    <sheet name="SSHN Classement MCB" sheetId="4" r:id="rId3"/>
    <sheet name="SCD Doc (2)" sheetId="6" r:id="rId4"/>
    <sheet name="ATS" sheetId="7" r:id="rId5"/>
  </sheets>
  <definedNames>
    <definedName name="_xlnm._FilterDatabase" localSheetId="4" hidden="1">ATS!$A$6:$U$18</definedName>
    <definedName name="Diplôme" localSheetId="4">#REF!</definedName>
    <definedName name="Diplôme" localSheetId="3">#REF!</definedName>
    <definedName name="Diplôme">#REF!</definedName>
    <definedName name="Grade" localSheetId="4">#REF!</definedName>
    <definedName name="Grade" localSheetId="3">#REF!</definedName>
    <definedName name="Grade">#REF!</definedName>
    <definedName name="Pays" localSheetId="4">#REF!</definedName>
    <definedName name="Pays" localSheetId="3">#REF!</definedName>
    <definedName name="Pa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7" l="1"/>
  <c r="S16" i="7"/>
  <c r="S15" i="7"/>
  <c r="S14" i="7"/>
  <c r="S13" i="7"/>
  <c r="S12" i="7"/>
  <c r="S11" i="7"/>
  <c r="S10" i="7"/>
  <c r="S9" i="7"/>
  <c r="S8" i="7"/>
  <c r="AB16" i="6"/>
  <c r="J16" i="6"/>
  <c r="AB15" i="6"/>
  <c r="AF15" i="6" s="1"/>
  <c r="J15" i="6"/>
  <c r="AB14" i="6"/>
  <c r="J14" i="6"/>
  <c r="AB13" i="6"/>
  <c r="J13" i="6"/>
  <c r="AB12" i="6"/>
  <c r="J12" i="6"/>
  <c r="AB11" i="6"/>
  <c r="AF11" i="6" s="1"/>
  <c r="J11" i="6"/>
  <c r="AB10" i="6"/>
  <c r="J10" i="6"/>
  <c r="AB9" i="6"/>
  <c r="J9" i="6"/>
  <c r="AB8" i="6"/>
  <c r="J8" i="6"/>
  <c r="AB7" i="6"/>
  <c r="AF7" i="6" s="1"/>
  <c r="J7" i="6"/>
  <c r="AB6" i="6"/>
  <c r="J6" i="6"/>
  <c r="AF6" i="6" l="1"/>
  <c r="AF14" i="6"/>
  <c r="AF12" i="6"/>
  <c r="AF9" i="6"/>
  <c r="AF16" i="6"/>
  <c r="AF13" i="6"/>
  <c r="AF8" i="6"/>
  <c r="AF10" i="6"/>
  <c r="H12" i="4"/>
  <c r="K12" i="4"/>
  <c r="M12" i="4"/>
  <c r="O12" i="4"/>
  <c r="Q12" i="4"/>
  <c r="S12" i="4"/>
  <c r="U12" i="4"/>
  <c r="W12" i="4"/>
  <c r="Y12" i="4"/>
  <c r="AA12" i="4"/>
  <c r="H13" i="4"/>
  <c r="K13" i="4"/>
  <c r="M13" i="4"/>
  <c r="O13" i="4"/>
  <c r="Q13" i="4"/>
  <c r="S13" i="4"/>
  <c r="U13" i="4"/>
  <c r="W13" i="4"/>
  <c r="Y13" i="4"/>
  <c r="AA13" i="4"/>
  <c r="H14" i="4"/>
  <c r="K14" i="4"/>
  <c r="M14" i="4"/>
  <c r="O14" i="4"/>
  <c r="Q14" i="4"/>
  <c r="S14" i="4"/>
  <c r="U14" i="4"/>
  <c r="W14" i="4"/>
  <c r="Y14" i="4"/>
  <c r="AA14" i="4"/>
  <c r="H15" i="4"/>
  <c r="K15" i="4"/>
  <c r="M15" i="4"/>
  <c r="O15" i="4"/>
  <c r="Q15" i="4"/>
  <c r="S15" i="4"/>
  <c r="U15" i="4"/>
  <c r="W15" i="4"/>
  <c r="Y15" i="4"/>
  <c r="AA15" i="4"/>
  <c r="H16" i="4"/>
  <c r="K16" i="4"/>
  <c r="M16" i="4"/>
  <c r="O16" i="4"/>
  <c r="Q16" i="4"/>
  <c r="S16" i="4"/>
  <c r="U16" i="4"/>
  <c r="W16" i="4"/>
  <c r="Y16" i="4"/>
  <c r="AA16" i="4"/>
  <c r="H17" i="4"/>
  <c r="K17" i="4"/>
  <c r="M17" i="4"/>
  <c r="O17" i="4"/>
  <c r="Q17" i="4"/>
  <c r="S17" i="4"/>
  <c r="U17" i="4"/>
  <c r="W17" i="4"/>
  <c r="Y17" i="4"/>
  <c r="AA17" i="4"/>
  <c r="H18" i="4"/>
  <c r="K18" i="4"/>
  <c r="M18" i="4"/>
  <c r="O18" i="4"/>
  <c r="Q18" i="4"/>
  <c r="S18" i="4"/>
  <c r="U18" i="4"/>
  <c r="W18" i="4"/>
  <c r="Y18" i="4"/>
  <c r="AA18" i="4"/>
  <c r="AI18" i="4" s="1"/>
  <c r="H19" i="4"/>
  <c r="K19" i="4"/>
  <c r="M19" i="4"/>
  <c r="O19" i="4"/>
  <c r="Q19" i="4"/>
  <c r="S19" i="4"/>
  <c r="U19" i="4"/>
  <c r="W19" i="4"/>
  <c r="Y19" i="4"/>
  <c r="AA19" i="4"/>
  <c r="H20" i="4"/>
  <c r="K20" i="4"/>
  <c r="M20" i="4"/>
  <c r="O20" i="4"/>
  <c r="Q20" i="4"/>
  <c r="S20" i="4"/>
  <c r="U20" i="4"/>
  <c r="W20" i="4"/>
  <c r="Y20" i="4"/>
  <c r="AA20" i="4"/>
  <c r="H21" i="4"/>
  <c r="K21" i="4"/>
  <c r="M21" i="4"/>
  <c r="O21" i="4"/>
  <c r="Q21" i="4"/>
  <c r="S21" i="4"/>
  <c r="U21" i="4"/>
  <c r="W21" i="4"/>
  <c r="Y21" i="4"/>
  <c r="AA21" i="4"/>
  <c r="AF25" i="2"/>
  <c r="AA25" i="2"/>
  <c r="Y25" i="2"/>
  <c r="W25" i="2"/>
  <c r="U25" i="2"/>
  <c r="S25" i="2"/>
  <c r="Q25" i="2"/>
  <c r="O25" i="2"/>
  <c r="M25" i="2"/>
  <c r="K25" i="2"/>
  <c r="H25" i="2"/>
  <c r="AF24" i="2"/>
  <c r="AA24" i="2"/>
  <c r="Y24" i="2"/>
  <c r="W24" i="2"/>
  <c r="U24" i="2"/>
  <c r="S24" i="2"/>
  <c r="Q24" i="2"/>
  <c r="O24" i="2"/>
  <c r="M24" i="2"/>
  <c r="K24" i="2"/>
  <c r="H24" i="2"/>
  <c r="AF23" i="2"/>
  <c r="AA23" i="2"/>
  <c r="Y23" i="2"/>
  <c r="W23" i="2"/>
  <c r="U23" i="2"/>
  <c r="S23" i="2"/>
  <c r="Q23" i="2"/>
  <c r="O23" i="2"/>
  <c r="M23" i="2"/>
  <c r="K23" i="2"/>
  <c r="H23" i="2"/>
  <c r="AF22" i="2"/>
  <c r="AA22" i="2"/>
  <c r="Y22" i="2"/>
  <c r="W22" i="2"/>
  <c r="U22" i="2"/>
  <c r="S22" i="2"/>
  <c r="Q22" i="2"/>
  <c r="O22" i="2"/>
  <c r="M22" i="2"/>
  <c r="K22" i="2"/>
  <c r="H22" i="2"/>
  <c r="AF20" i="2"/>
  <c r="AA20" i="2"/>
  <c r="Y20" i="2"/>
  <c r="W20" i="2"/>
  <c r="U20" i="2"/>
  <c r="S20" i="2"/>
  <c r="Q20" i="2"/>
  <c r="O20" i="2"/>
  <c r="M20" i="2"/>
  <c r="K20" i="2"/>
  <c r="H20" i="2"/>
  <c r="AF21" i="2"/>
  <c r="AA21" i="2"/>
  <c r="Y21" i="2"/>
  <c r="W21" i="2"/>
  <c r="U21" i="2"/>
  <c r="S21" i="2"/>
  <c r="Q21" i="2"/>
  <c r="O21" i="2"/>
  <c r="M21" i="2"/>
  <c r="K21" i="2"/>
  <c r="H21" i="2"/>
  <c r="AF19" i="2"/>
  <c r="AA19" i="2"/>
  <c r="Y19" i="2"/>
  <c r="W19" i="2"/>
  <c r="U19" i="2"/>
  <c r="S19" i="2"/>
  <c r="Q19" i="2"/>
  <c r="O19" i="2"/>
  <c r="M19" i="2"/>
  <c r="K19" i="2"/>
  <c r="H19" i="2"/>
  <c r="AF18" i="2"/>
  <c r="AA18" i="2"/>
  <c r="Y18" i="2"/>
  <c r="W18" i="2"/>
  <c r="U18" i="2"/>
  <c r="S18" i="2"/>
  <c r="Q18" i="2"/>
  <c r="O18" i="2"/>
  <c r="M18" i="2"/>
  <c r="K18" i="2"/>
  <c r="H18" i="2"/>
  <c r="AF17" i="2"/>
  <c r="AA17" i="2"/>
  <c r="Y17" i="2"/>
  <c r="W17" i="2"/>
  <c r="U17" i="2"/>
  <c r="S17" i="2"/>
  <c r="Q17" i="2"/>
  <c r="O17" i="2"/>
  <c r="M17" i="2"/>
  <c r="K17" i="2"/>
  <c r="H17" i="2"/>
  <c r="AF16" i="2"/>
  <c r="AA16" i="2"/>
  <c r="Y16" i="2"/>
  <c r="W16" i="2"/>
  <c r="U16" i="2"/>
  <c r="S16" i="2"/>
  <c r="Q16" i="2"/>
  <c r="O16" i="2"/>
  <c r="M16" i="2"/>
  <c r="K16" i="2"/>
  <c r="H16" i="2"/>
  <c r="AF15" i="2"/>
  <c r="AA15" i="2"/>
  <c r="W15" i="2"/>
  <c r="U15" i="2"/>
  <c r="S15" i="2"/>
  <c r="Q15" i="2"/>
  <c r="O15" i="2"/>
  <c r="M15" i="2"/>
  <c r="K15" i="2"/>
  <c r="H15" i="2"/>
  <c r="AF14" i="2"/>
  <c r="AA14" i="2"/>
  <c r="Y14" i="2"/>
  <c r="W14" i="2"/>
  <c r="U14" i="2"/>
  <c r="S14" i="2"/>
  <c r="Q14" i="2"/>
  <c r="O14" i="2"/>
  <c r="M14" i="2"/>
  <c r="K14" i="2"/>
  <c r="H14" i="2"/>
  <c r="AF13" i="2"/>
  <c r="AA13" i="2"/>
  <c r="Y13" i="2"/>
  <c r="W13" i="2"/>
  <c r="U13" i="2"/>
  <c r="S13" i="2"/>
  <c r="Q13" i="2"/>
  <c r="O13" i="2"/>
  <c r="AI13" i="2" s="1"/>
  <c r="M13" i="2"/>
  <c r="K13" i="2"/>
  <c r="H13" i="2"/>
  <c r="AF12" i="2"/>
  <c r="AA12" i="2"/>
  <c r="Y12" i="2"/>
  <c r="W12" i="2"/>
  <c r="U12" i="2"/>
  <c r="S12" i="2"/>
  <c r="Q12" i="2"/>
  <c r="O12" i="2"/>
  <c r="M12" i="2"/>
  <c r="K12" i="2"/>
  <c r="H12" i="2"/>
  <c r="AA42" i="1"/>
  <c r="Y42" i="1"/>
  <c r="W42" i="1"/>
  <c r="U42" i="1"/>
  <c r="S42" i="1"/>
  <c r="Q42" i="1"/>
  <c r="O42" i="1"/>
  <c r="M42" i="1"/>
  <c r="K42" i="1"/>
  <c r="H42" i="1"/>
  <c r="AA41" i="1"/>
  <c r="Y41" i="1"/>
  <c r="W41" i="1"/>
  <c r="U41" i="1"/>
  <c r="S41" i="1"/>
  <c r="Q41" i="1"/>
  <c r="O41" i="1"/>
  <c r="M41" i="1"/>
  <c r="K41" i="1"/>
  <c r="H41" i="1"/>
  <c r="AA40" i="1"/>
  <c r="Y40" i="1"/>
  <c r="W40" i="1"/>
  <c r="U40" i="1"/>
  <c r="S40" i="1"/>
  <c r="Q40" i="1"/>
  <c r="O40" i="1"/>
  <c r="M40" i="1"/>
  <c r="K40" i="1"/>
  <c r="H40" i="1"/>
  <c r="AA39" i="1"/>
  <c r="Y39" i="1"/>
  <c r="W39" i="1"/>
  <c r="U39" i="1"/>
  <c r="S39" i="1"/>
  <c r="Q39" i="1"/>
  <c r="O39" i="1"/>
  <c r="M39" i="1"/>
  <c r="K39" i="1"/>
  <c r="H39" i="1"/>
  <c r="AA38" i="1"/>
  <c r="Y38" i="1"/>
  <c r="W38" i="1"/>
  <c r="U38" i="1"/>
  <c r="S38" i="1"/>
  <c r="Q38" i="1"/>
  <c r="O38" i="1"/>
  <c r="M38" i="1"/>
  <c r="K38" i="1"/>
  <c r="H38" i="1"/>
  <c r="AA37" i="1"/>
  <c r="Y37" i="1"/>
  <c r="W37" i="1"/>
  <c r="U37" i="1"/>
  <c r="S37" i="1"/>
  <c r="Q37" i="1"/>
  <c r="O37" i="1"/>
  <c r="M37" i="1"/>
  <c r="K37" i="1"/>
  <c r="H37" i="1"/>
  <c r="AA36" i="1"/>
  <c r="Y36" i="1"/>
  <c r="W36" i="1"/>
  <c r="U36" i="1"/>
  <c r="S36" i="1"/>
  <c r="Q36" i="1"/>
  <c r="O36" i="1"/>
  <c r="M36" i="1"/>
  <c r="K36" i="1"/>
  <c r="H36" i="1"/>
  <c r="AA35" i="1"/>
  <c r="Y35" i="1"/>
  <c r="W35" i="1"/>
  <c r="U35" i="1"/>
  <c r="S35" i="1"/>
  <c r="Q35" i="1"/>
  <c r="O35" i="1"/>
  <c r="M35" i="1"/>
  <c r="K35" i="1"/>
  <c r="H35" i="1"/>
  <c r="AA32" i="1"/>
  <c r="Y32" i="1"/>
  <c r="W32" i="1"/>
  <c r="U32" i="1"/>
  <c r="S32" i="1"/>
  <c r="Q32" i="1"/>
  <c r="O32" i="1"/>
  <c r="M32" i="1"/>
  <c r="K32" i="1"/>
  <c r="H32" i="1"/>
  <c r="AA31" i="1"/>
  <c r="Y31" i="1"/>
  <c r="W31" i="1"/>
  <c r="U31" i="1"/>
  <c r="S31" i="1"/>
  <c r="Q31" i="1"/>
  <c r="O31" i="1"/>
  <c r="M31" i="1"/>
  <c r="K31" i="1"/>
  <c r="H31" i="1"/>
  <c r="AA30" i="1"/>
  <c r="Y30" i="1"/>
  <c r="W30" i="1"/>
  <c r="U30" i="1"/>
  <c r="S30" i="1"/>
  <c r="Q30" i="1"/>
  <c r="O30" i="1"/>
  <c r="M30" i="1"/>
  <c r="K30" i="1"/>
  <c r="H30" i="1"/>
  <c r="AA26" i="1"/>
  <c r="Y26" i="1"/>
  <c r="W26" i="1"/>
  <c r="U26" i="1"/>
  <c r="S26" i="1"/>
  <c r="Q26" i="1"/>
  <c r="O26" i="1"/>
  <c r="M26" i="1"/>
  <c r="K26" i="1"/>
  <c r="H26" i="1"/>
  <c r="AA29" i="1"/>
  <c r="Y29" i="1"/>
  <c r="W29" i="1"/>
  <c r="U29" i="1"/>
  <c r="S29" i="1"/>
  <c r="Q29" i="1"/>
  <c r="O29" i="1"/>
  <c r="M29" i="1"/>
  <c r="K29" i="1"/>
  <c r="H29" i="1"/>
  <c r="AA34" i="1"/>
  <c r="Y34" i="1"/>
  <c r="W34" i="1"/>
  <c r="U34" i="1"/>
  <c r="S34" i="1"/>
  <c r="Q34" i="1"/>
  <c r="O34" i="1"/>
  <c r="M34" i="1"/>
  <c r="K34" i="1"/>
  <c r="H34" i="1"/>
  <c r="AA28" i="1"/>
  <c r="Y28" i="1"/>
  <c r="W28" i="1"/>
  <c r="U28" i="1"/>
  <c r="S28" i="1"/>
  <c r="Q28" i="1"/>
  <c r="O28" i="1"/>
  <c r="M28" i="1"/>
  <c r="K28" i="1"/>
  <c r="H28" i="1"/>
  <c r="AA27" i="1"/>
  <c r="Y27" i="1"/>
  <c r="W27" i="1"/>
  <c r="U27" i="1"/>
  <c r="S27" i="1"/>
  <c r="Q27" i="1"/>
  <c r="O27" i="1"/>
  <c r="M27" i="1"/>
  <c r="K27" i="1"/>
  <c r="H27" i="1"/>
  <c r="AA33" i="1"/>
  <c r="Y33" i="1"/>
  <c r="W33" i="1"/>
  <c r="U33" i="1"/>
  <c r="S33" i="1"/>
  <c r="Q33" i="1"/>
  <c r="O33" i="1"/>
  <c r="M33" i="1"/>
  <c r="K33" i="1"/>
  <c r="H33" i="1"/>
  <c r="AA25" i="1"/>
  <c r="Y25" i="1"/>
  <c r="W25" i="1"/>
  <c r="U25" i="1"/>
  <c r="S25" i="1"/>
  <c r="Q25" i="1"/>
  <c r="O25" i="1"/>
  <c r="M25" i="1"/>
  <c r="K25" i="1"/>
  <c r="H25" i="1"/>
  <c r="AA24" i="1"/>
  <c r="Y24" i="1"/>
  <c r="W24" i="1"/>
  <c r="U24" i="1"/>
  <c r="S24" i="1"/>
  <c r="Q24" i="1"/>
  <c r="O24" i="1"/>
  <c r="M24" i="1"/>
  <c r="K24" i="1"/>
  <c r="H24" i="1"/>
  <c r="AA23" i="1"/>
  <c r="Y23" i="1"/>
  <c r="W23" i="1"/>
  <c r="U23" i="1"/>
  <c r="S23" i="1"/>
  <c r="Q23" i="1"/>
  <c r="O23" i="1"/>
  <c r="M23" i="1"/>
  <c r="K23" i="1"/>
  <c r="H23" i="1"/>
  <c r="AA22" i="1"/>
  <c r="Y22" i="1"/>
  <c r="W22" i="1"/>
  <c r="U22" i="1"/>
  <c r="S22" i="1"/>
  <c r="Q22" i="1"/>
  <c r="O22" i="1"/>
  <c r="M22" i="1"/>
  <c r="K22" i="1"/>
  <c r="H22" i="1"/>
  <c r="AA21" i="1"/>
  <c r="Y21" i="1"/>
  <c r="W21" i="1"/>
  <c r="U21" i="1"/>
  <c r="S21" i="1"/>
  <c r="Q21" i="1"/>
  <c r="O21" i="1"/>
  <c r="M21" i="1"/>
  <c r="K21" i="1"/>
  <c r="H21" i="1"/>
  <c r="AA20" i="1"/>
  <c r="Y20" i="1"/>
  <c r="W20" i="1"/>
  <c r="U20" i="1"/>
  <c r="S20" i="1"/>
  <c r="Q20" i="1"/>
  <c r="O20" i="1"/>
  <c r="M20" i="1"/>
  <c r="K20" i="1"/>
  <c r="H20" i="1"/>
  <c r="AA19" i="1"/>
  <c r="Y19" i="1"/>
  <c r="W19" i="1"/>
  <c r="U19" i="1"/>
  <c r="S19" i="1"/>
  <c r="Q19" i="1"/>
  <c r="O19" i="1"/>
  <c r="M19" i="1"/>
  <c r="K19" i="1"/>
  <c r="H19" i="1"/>
  <c r="AA18" i="1"/>
  <c r="Y18" i="1"/>
  <c r="W18" i="1"/>
  <c r="U18" i="1"/>
  <c r="S18" i="1"/>
  <c r="Q18" i="1"/>
  <c r="O18" i="1"/>
  <c r="M18" i="1"/>
  <c r="K18" i="1"/>
  <c r="H18" i="1"/>
  <c r="AA17" i="1"/>
  <c r="Y17" i="1"/>
  <c r="W17" i="1"/>
  <c r="U17" i="1"/>
  <c r="S17" i="1"/>
  <c r="Q17" i="1"/>
  <c r="O17" i="1"/>
  <c r="M17" i="1"/>
  <c r="K17" i="1"/>
  <c r="H17" i="1"/>
  <c r="AA16" i="1"/>
  <c r="Y16" i="1"/>
  <c r="W16" i="1"/>
  <c r="U16" i="1"/>
  <c r="S16" i="1"/>
  <c r="Q16" i="1"/>
  <c r="O16" i="1"/>
  <c r="M16" i="1"/>
  <c r="K16" i="1"/>
  <c r="H16" i="1"/>
  <c r="AA15" i="1"/>
  <c r="Y15" i="1"/>
  <c r="W15" i="1"/>
  <c r="U15" i="1"/>
  <c r="S15" i="1"/>
  <c r="Q15" i="1"/>
  <c r="O15" i="1"/>
  <c r="M15" i="1"/>
  <c r="K15" i="1"/>
  <c r="H15" i="1"/>
  <c r="AA13" i="1"/>
  <c r="Y13" i="1"/>
  <c r="W13" i="1"/>
  <c r="U13" i="1"/>
  <c r="S13" i="1"/>
  <c r="Q13" i="1"/>
  <c r="O13" i="1"/>
  <c r="M13" i="1"/>
  <c r="K13" i="1"/>
  <c r="H13" i="1"/>
  <c r="AA12" i="1"/>
  <c r="Y12" i="1"/>
  <c r="W12" i="1"/>
  <c r="U12" i="1"/>
  <c r="S12" i="1"/>
  <c r="Q12" i="1"/>
  <c r="O12" i="1"/>
  <c r="M12" i="1"/>
  <c r="K12" i="1"/>
  <c r="H12" i="1"/>
  <c r="AA14" i="1"/>
  <c r="Y14" i="1"/>
  <c r="W14" i="1"/>
  <c r="U14" i="1"/>
  <c r="S14" i="1"/>
  <c r="Q14" i="1"/>
  <c r="O14" i="1"/>
  <c r="M14" i="1"/>
  <c r="K14" i="1"/>
  <c r="H14" i="1"/>
  <c r="AI20" i="4" l="1"/>
  <c r="AI14" i="4"/>
  <c r="AI12" i="4"/>
  <c r="AI12" i="2"/>
  <c r="AI18" i="2"/>
  <c r="AI22" i="2"/>
  <c r="AI13" i="4"/>
  <c r="AI17" i="2"/>
  <c r="AI20" i="2"/>
  <c r="AI25" i="2"/>
  <c r="AI16" i="4"/>
  <c r="AI14" i="2"/>
  <c r="AI16" i="2"/>
  <c r="AI21" i="2"/>
  <c r="AI24" i="2"/>
  <c r="AI21" i="4"/>
  <c r="AI15" i="2"/>
  <c r="AI19" i="2"/>
  <c r="AI23" i="2"/>
  <c r="AI19" i="4"/>
  <c r="AI17" i="4"/>
  <c r="AI15" i="4"/>
  <c r="AI17" i="1"/>
  <c r="AI12" i="1"/>
  <c r="AI19" i="1"/>
  <c r="AI23" i="1"/>
  <c r="AI27" i="1"/>
  <c r="AI26" i="1"/>
  <c r="AI35" i="1"/>
  <c r="AI39" i="1"/>
  <c r="AI15" i="1"/>
  <c r="AI18" i="1"/>
  <c r="AI20" i="1"/>
  <c r="AI22" i="1"/>
  <c r="AI24" i="1"/>
  <c r="AI33" i="1"/>
  <c r="AI29" i="1"/>
  <c r="AI30" i="1"/>
  <c r="AI32" i="1"/>
  <c r="AI36" i="1"/>
  <c r="AI38" i="1"/>
  <c r="AI40" i="1"/>
  <c r="AI42" i="1"/>
  <c r="AI14" i="1"/>
  <c r="AI13" i="1"/>
  <c r="AI16" i="1"/>
  <c r="AI21" i="1"/>
  <c r="AI25" i="1"/>
  <c r="AI31" i="1"/>
  <c r="AI37" i="1"/>
  <c r="AI41" i="1"/>
  <c r="AI34" i="1"/>
  <c r="AI28" i="1"/>
</calcChain>
</file>

<file path=xl/sharedStrings.xml><?xml version="1.0" encoding="utf-8"?>
<sst xmlns="http://schemas.openxmlformats.org/spreadsheetml/2006/main" count="869" uniqueCount="381">
  <si>
    <t>Notation pour non bénéfice durant les années antérieures</t>
  </si>
  <si>
    <t>Production Scientifique à compter du dernier stage réalisé( toute production scientifique ne peut étre comptabilisée qu'une seule fois)</t>
  </si>
  <si>
    <t>N°</t>
  </si>
  <si>
    <t>Nom</t>
  </si>
  <si>
    <t>Prénom</t>
  </si>
  <si>
    <t>Grade</t>
  </si>
  <si>
    <t>Dernière année de bénéfice de stage
(*)</t>
  </si>
  <si>
    <t>Non bénéfice</t>
  </si>
  <si>
    <t>Plan de travail- objectifs de la mobilité : 4 pts</t>
  </si>
  <si>
    <t>Ouvrages universitaires édités au nom de l'Université  de Sidi Bel Abbes : 05 pts (max 2)</t>
  </si>
  <si>
    <t>Brevets d'invention au nom de l'Université de Sidi Bel Abbes (attestation INAPI) :3 pts (max 2)</t>
  </si>
  <si>
    <t>Participation à un PFE-Startup  :2 pts (max 2PFE)</t>
  </si>
  <si>
    <t>Publication internationale figurant dans la base de données de la DGRSDT et affiliée a l'université de Sidi Bel Abbes :  3 pts (max 2)</t>
  </si>
  <si>
    <t>Publication nationale figurant dans la base de données de la DGRSDT et affiliée a l'université de Sidi Bel Abbes : 2 pts  (max 2)</t>
  </si>
  <si>
    <t>Communication internationale affiliée à l'université de Sidi Bel Abbes : 1 pts (max 2)</t>
  </si>
  <si>
    <t>Communication nationale affiliée à l'université de Sidi Bel Abbes :  0,5 pts (max 2)</t>
  </si>
  <si>
    <t>Chef d'un projet de recherche agréé : 1 pt (max 2)</t>
  </si>
  <si>
    <t>Membre d'un projet de recherche agréé : 0,5 pt (max 2)</t>
  </si>
  <si>
    <t>Responsabilité administrative dans l'année universitaire en cours</t>
  </si>
  <si>
    <t>Prticipation aux differents commissions de modernisation de l'université dument justifiéé  : 3 pts</t>
  </si>
  <si>
    <t>Critéres pour départager les candidats en cas d'égalité</t>
  </si>
  <si>
    <t>Total</t>
  </si>
  <si>
    <t>Classement</t>
  </si>
  <si>
    <t>Destination</t>
  </si>
  <si>
    <t>Nombre de jour</t>
  </si>
  <si>
    <t>Année</t>
  </si>
  <si>
    <t>Réalisation</t>
  </si>
  <si>
    <t>Nombre</t>
  </si>
  <si>
    <t>points</t>
  </si>
  <si>
    <t>Vice doyen  3 pts</t>
  </si>
  <si>
    <t>Chef département  2pts</t>
  </si>
  <si>
    <t>Adjoint Chef DPT : 1 pts</t>
  </si>
  <si>
    <t>Oui/non</t>
  </si>
  <si>
    <t>Points</t>
  </si>
  <si>
    <t xml:space="preserve">Date de passage au grade          تاريخ الترقية  </t>
  </si>
  <si>
    <t>Date de recrutement  تاريخ التوظيف</t>
  </si>
  <si>
    <t xml:space="preserve">BOULENOUAR </t>
  </si>
  <si>
    <t>Abdelkader</t>
  </si>
  <si>
    <t>Professeur</t>
  </si>
  <si>
    <t>oui</t>
  </si>
  <si>
    <t>non</t>
  </si>
  <si>
    <t xml:space="preserve">France </t>
  </si>
  <si>
    <t>07j</t>
  </si>
  <si>
    <t>BENOUIS</t>
  </si>
  <si>
    <t>Khedidja</t>
  </si>
  <si>
    <t>Turquie</t>
  </si>
  <si>
    <t>MILOUA</t>
  </si>
  <si>
    <t>Hadj</t>
  </si>
  <si>
    <t>Arabie Saoudite</t>
  </si>
  <si>
    <t>BENAMARA</t>
  </si>
  <si>
    <t>Nabil</t>
  </si>
  <si>
    <t xml:space="preserve">Tunisie </t>
  </si>
  <si>
    <t>FAHSI</t>
  </si>
  <si>
    <t>Bouazza</t>
  </si>
  <si>
    <t>BACHIR BOUIADJRA</t>
  </si>
  <si>
    <t>Bel Abbes</t>
  </si>
  <si>
    <t>Egypte</t>
  </si>
  <si>
    <t>BOUCHOUICHA</t>
  </si>
  <si>
    <t>Benattou</t>
  </si>
  <si>
    <t xml:space="preserve">LAOUEDJ </t>
  </si>
  <si>
    <t>Samir</t>
  </si>
  <si>
    <t>Espagne</t>
  </si>
  <si>
    <t>MILOUDI</t>
  </si>
  <si>
    <t>FEKIRINI</t>
  </si>
  <si>
    <t>Hamida</t>
  </si>
  <si>
    <t>MERDACI</t>
  </si>
  <si>
    <t>Slimane</t>
  </si>
  <si>
    <t>YOUNES</t>
  </si>
  <si>
    <t>Mimoun</t>
  </si>
  <si>
    <t>Qatar</t>
  </si>
  <si>
    <t>MECHAB</t>
  </si>
  <si>
    <t>Ismail</t>
  </si>
  <si>
    <t>CHIOUKH</t>
  </si>
  <si>
    <t>Nadji</t>
  </si>
  <si>
    <t>Londres</t>
  </si>
  <si>
    <t>MERADJAH</t>
  </si>
  <si>
    <t>Mustapha</t>
  </si>
  <si>
    <t>BENRAHOU</t>
  </si>
  <si>
    <t>Kouider Halim</t>
  </si>
  <si>
    <t>ELAJRAMI</t>
  </si>
  <si>
    <t>Mohamed</t>
  </si>
  <si>
    <t>OUI</t>
  </si>
  <si>
    <t>RAMDANI</t>
  </si>
  <si>
    <t>Nadia</t>
  </si>
  <si>
    <t>MAZARI</t>
  </si>
  <si>
    <t xml:space="preserve">BOURADA </t>
  </si>
  <si>
    <t>BOUSAHLA</t>
  </si>
  <si>
    <t>Abdelmouméne Anis</t>
  </si>
  <si>
    <t>/</t>
  </si>
  <si>
    <t>BENYOUCEF</t>
  </si>
  <si>
    <t>BOUCHAM</t>
  </si>
  <si>
    <t>Belhadj</t>
  </si>
  <si>
    <t>ASROUN</t>
  </si>
  <si>
    <t>Aissa</t>
  </si>
  <si>
    <t>BOUNAZEF</t>
  </si>
  <si>
    <t>Mokhtar</t>
  </si>
  <si>
    <t>RABAH</t>
  </si>
  <si>
    <t>HAKEM</t>
  </si>
  <si>
    <t>Ali</t>
  </si>
  <si>
    <t>ELMEICHE</t>
  </si>
  <si>
    <t>Noureddine</t>
  </si>
  <si>
    <t>LOUSDAD</t>
  </si>
  <si>
    <t>Belaid</t>
  </si>
  <si>
    <t>GHEMBAZA</t>
  </si>
  <si>
    <t>Moulay Smaine</t>
  </si>
  <si>
    <t xml:space="preserve">Université Djillali Liabès de Sidi Bel Abbès </t>
  </si>
  <si>
    <t xml:space="preserve">Faculté de Technologie </t>
  </si>
  <si>
    <t xml:space="preserve">Vice décanat chargé de la post-graduation , de la recherche scientifique et des relations extérieures </t>
  </si>
  <si>
    <t>Séjour scientifique de haut niveau: Critères de sélection des effectifs demandeurs du corp Professeur</t>
  </si>
  <si>
    <t>Ville</t>
  </si>
  <si>
    <t>Etablissement d'accueil</t>
  </si>
  <si>
    <t>Séjour scientifique de haut niveau: Critères de sélection des effectifs demandeurs du corp Maitres de conférences A</t>
  </si>
  <si>
    <t>KHALFI</t>
  </si>
  <si>
    <t>Yassine</t>
  </si>
  <si>
    <t>Maitre de Conférences A</t>
  </si>
  <si>
    <t>FRANCE</t>
  </si>
  <si>
    <t>07 j</t>
  </si>
  <si>
    <t>MEDJAHDI</t>
  </si>
  <si>
    <t>Malika</t>
  </si>
  <si>
    <t>BEZZERROUKI</t>
  </si>
  <si>
    <t>Mehadjia</t>
  </si>
  <si>
    <t>TUNISIE</t>
  </si>
  <si>
    <t>KORICHI</t>
  </si>
  <si>
    <t>khaled</t>
  </si>
  <si>
    <t>EMIRATS ARABES UNIES</t>
  </si>
  <si>
    <t>BAAHMED</t>
  </si>
  <si>
    <t>Djelloul</t>
  </si>
  <si>
    <t>SAHLI</t>
  </si>
  <si>
    <t>Abderrahméne</t>
  </si>
  <si>
    <t>TURQUIE</t>
  </si>
  <si>
    <t>BOUCHELARM</t>
  </si>
  <si>
    <t>Mohammed Amine</t>
  </si>
  <si>
    <t xml:space="preserve">Jamais bénéficié. Nouveau recruté </t>
  </si>
  <si>
    <t>MEDJDOUB</t>
  </si>
  <si>
    <t>Sidi Mohamed</t>
  </si>
  <si>
    <t>BELLIFA</t>
  </si>
  <si>
    <t>Hichem</t>
  </si>
  <si>
    <t>MERZOUG</t>
  </si>
  <si>
    <t>Mohammed</t>
  </si>
  <si>
    <t xml:space="preserve">  02/12/2006</t>
  </si>
  <si>
    <t>MOULAY BENINE</t>
  </si>
  <si>
    <t>Fatima</t>
  </si>
  <si>
    <t>AMRAOUI</t>
  </si>
  <si>
    <t>BOUAYED née Chaabane</t>
  </si>
  <si>
    <t>Lynda-Amel</t>
  </si>
  <si>
    <t>BOUCHAFA</t>
  </si>
  <si>
    <t>Séjour scientifique de haut niveau: Critères de sélection des effectifs demandeurs du corp Maitres de conférences B</t>
  </si>
  <si>
    <t xml:space="preserve">Classement </t>
  </si>
  <si>
    <t>AZAIZ</t>
  </si>
  <si>
    <t>Said</t>
  </si>
  <si>
    <t>Maitre de Conférences B</t>
  </si>
  <si>
    <t>Oui</t>
  </si>
  <si>
    <t>MECIEB</t>
  </si>
  <si>
    <t>Fatima Zohra</t>
  </si>
  <si>
    <t>BENDINE</t>
  </si>
  <si>
    <t>Kouider</t>
  </si>
  <si>
    <t xml:space="preserve">jamais bénéficié </t>
  </si>
  <si>
    <t>Belgique</t>
  </si>
  <si>
    <t>ALOUI-LABIOD</t>
  </si>
  <si>
    <t>Zehour</t>
  </si>
  <si>
    <t>France</t>
  </si>
  <si>
    <t>DADOUCH</t>
  </si>
  <si>
    <t xml:space="preserve">BAGHDADI </t>
  </si>
  <si>
    <t>GHERMAOUI</t>
  </si>
  <si>
    <t>Ilias Mohammed Amine</t>
  </si>
  <si>
    <t>KARI</t>
  </si>
  <si>
    <t>Zana</t>
  </si>
  <si>
    <t>OUi</t>
  </si>
  <si>
    <t>HARRAT</t>
  </si>
  <si>
    <t>ZouaouiI Rabie</t>
  </si>
  <si>
    <t>CHERFI</t>
  </si>
  <si>
    <t>Université d'Istanbul</t>
  </si>
  <si>
    <t>Istanbul</t>
  </si>
  <si>
    <t>Department of Chemical Engineering, King Saud University, Riyadh, 11421</t>
  </si>
  <si>
    <t>Riyadh</t>
  </si>
  <si>
    <t xml:space="preserve">Ecole Nationale des Ingénieurs de Sfax </t>
  </si>
  <si>
    <t>Institut des Sciences Appliquées (INSA) de Rennes</t>
  </si>
  <si>
    <t>Rennes</t>
  </si>
  <si>
    <t xml:space="preserve">Université du Caire </t>
  </si>
  <si>
    <t>Le Caire</t>
  </si>
  <si>
    <t xml:space="preserve">Université technique du Moyen-Orient METU / Département de génie métallurgique et des matériaux </t>
  </si>
  <si>
    <t>Universidad Politechnica de CARTAGENA</t>
  </si>
  <si>
    <t>Cartagéna</t>
  </si>
  <si>
    <t>UNIVERSITÉ D’ARTOIS laboratoire (LGCgE)</t>
  </si>
  <si>
    <t xml:space="preserve">Université Atatürk, Faculté D'ingénierie Département de Génie Civil </t>
  </si>
  <si>
    <t>The Renewable Energy and Advanced Power Electronics Research laboratory  at Texas A&amp;M University at Qatar</t>
  </si>
  <si>
    <t>INSA de RENNES</t>
  </si>
  <si>
    <t>London Metropolitain University, UK.</t>
  </si>
  <si>
    <t>Institut supérieur des sciences appliquées et de technologie de Sousse (Tunisie)</t>
  </si>
  <si>
    <t>Sousse</t>
  </si>
  <si>
    <t>Universidad Politecnica de Cartagena</t>
  </si>
  <si>
    <t>Université de la Rochelle</t>
  </si>
  <si>
    <t>La rochelle</t>
  </si>
  <si>
    <t>Faculté de chimie, campus universitaire de l’Espagne, 30100</t>
  </si>
  <si>
    <t xml:space="preserve">Laboratoire de Mécanique de Lille – IUT- A GMP, Université de de Lille 1, BP179, 59653 Villeneuve d'Ascq </t>
  </si>
  <si>
    <t>bursa</t>
  </si>
  <si>
    <t>Université Claude Bernard Lyon 1</t>
  </si>
  <si>
    <t>Lyon</t>
  </si>
  <si>
    <t>Bursa Technical University</t>
  </si>
  <si>
    <t>Bursa</t>
  </si>
  <si>
    <t xml:space="preserve">Université de SFAX , Ecole Nationale d'Ingénieurs De SFAX, Laboratoire  des systèmes  Électromécaniques </t>
  </si>
  <si>
    <t>Sfax</t>
  </si>
  <si>
    <t>Université de Reims</t>
  </si>
  <si>
    <t>Reims</t>
  </si>
  <si>
    <t>Ecole polytechnique universitaire de Lille - Université de technologie de Lille - France</t>
  </si>
  <si>
    <t>Lille</t>
  </si>
  <si>
    <t>Département de Physique de GAZI  Ville: ANKARA</t>
  </si>
  <si>
    <t>Université de Poitiers</t>
  </si>
  <si>
    <t>Poitiers</t>
  </si>
  <si>
    <t>INSA DE RENNES</t>
  </si>
  <si>
    <t>Université de Sfax - Ecole National d'lngénieurs de Stax</t>
  </si>
  <si>
    <t>Cerema Méditerranée et Laboratoire d'Ingénierie des systèmes de Versailles (LISV- EA 4048)</t>
  </si>
  <si>
    <t>Ankara</t>
  </si>
  <si>
    <t>Laboratoire GRESPI/LTM, université de Reims Champagne Ardenne</t>
  </si>
  <si>
    <t>Université de Savoie mont-blanc de chambéry</t>
  </si>
  <si>
    <t>Faculté d'ingénierie et des technologies de l'information, Université de Dubaï</t>
  </si>
  <si>
    <t>L’UNIVERSITE de PIERRE &amp; MARIE CURIE  U.M.R METIS</t>
  </si>
  <si>
    <t>Université Technique d’Istanbul ITU en Turquie</t>
  </si>
  <si>
    <t>Université des Sciences et Technologies de Lille</t>
  </si>
  <si>
    <t>Composite Materials Laboratory, Faculty of Mechanical Engineering, Istanbul university</t>
  </si>
  <si>
    <t>Institut des Sciences et Techniques de Valenciennes - ISTV - UNIVERSITE DE VALENCIENNES</t>
  </si>
  <si>
    <t>Ecole Nationale des Ingénieurs de Sfax</t>
  </si>
  <si>
    <t xml:space="preserve">Gazi University Faculty of Technology Department of Electrical and Electronic Enginering  </t>
  </si>
  <si>
    <t>Institut National de l’Energie Solaire</t>
  </si>
  <si>
    <t>Université de Cergy -Pontoise</t>
  </si>
  <si>
    <t xml:space="preserve">  Mâtèriauthèque de la ville de Saint-Etienne et l'école supérieures de Saint-Etienne </t>
  </si>
  <si>
    <t>Saint étienne</t>
  </si>
  <si>
    <t>Londre</t>
  </si>
  <si>
    <t>Tunis</t>
  </si>
  <si>
    <t>Mechanical Engineering Department,Karabuk University</t>
  </si>
  <si>
    <t>Karabuk</t>
  </si>
  <si>
    <t>Doha</t>
  </si>
  <si>
    <t>Béthume (Arras)</t>
  </si>
  <si>
    <t>INSA Lyon laboratoire LaMCoS</t>
  </si>
  <si>
    <t>Erzurum</t>
  </si>
  <si>
    <t>Mantes-la-jolie</t>
  </si>
  <si>
    <t>IUT-A GMP,Université des sciences et technologies de Lille</t>
  </si>
  <si>
    <t>Murcia</t>
  </si>
  <si>
    <t>Cergy-Pontoise Ile de France</t>
  </si>
  <si>
    <t>Chambery</t>
  </si>
  <si>
    <t>Valenciennes</t>
  </si>
  <si>
    <t>Dubai</t>
  </si>
  <si>
    <t>Paris</t>
  </si>
  <si>
    <t>Université Technique d’Istanbul ITU, en Turquie</t>
  </si>
  <si>
    <t>POLYTECH CLERMONT-FERRAND</t>
  </si>
  <si>
    <t>Clermont-Ferrand</t>
  </si>
  <si>
    <t xml:space="preserve">Laboratoire SYMME (Systèmes et matériaux pour la mécatronique) </t>
  </si>
  <si>
    <t>Annecy</t>
  </si>
  <si>
    <t xml:space="preserve">Université de la Rochelle </t>
  </si>
  <si>
    <t xml:space="preserve">Laboratoire de Mécanique et d'Acoustique LMA, Aix-Marseille Université </t>
  </si>
  <si>
    <t>Marseille</t>
  </si>
  <si>
    <t>Institut Nationale des Sciences Appliquées (Renne)</t>
  </si>
  <si>
    <t>Caen</t>
  </si>
  <si>
    <t>Soete Laboratory, Ghent university</t>
  </si>
  <si>
    <t>Ghent</t>
  </si>
  <si>
    <t xml:space="preserve">Universidad Politécnica de Cartagena </t>
  </si>
  <si>
    <t>Cartagena</t>
  </si>
  <si>
    <t xml:space="preserve">Université Galatasaray  (  Istanbul )          </t>
  </si>
  <si>
    <t>Stage de perfectionnement de courte durée</t>
  </si>
  <si>
    <t>MAA - DNS</t>
  </si>
  <si>
    <t>MA - DNS</t>
  </si>
  <si>
    <t>Non bénéfice . 20 pts</t>
  </si>
  <si>
    <t>Dernier stage</t>
  </si>
  <si>
    <t>Année d'inscription (2022/2023)</t>
  </si>
  <si>
    <t>Années d'inscription</t>
  </si>
  <si>
    <t>Statut du doctorant (DNS) = 2pts</t>
  </si>
  <si>
    <t>Plan de travail</t>
  </si>
  <si>
    <t>Ouvrage universitaire édité au nom de l'université de Sidi Bel Abbes : 10 PTS (max2)</t>
  </si>
  <si>
    <t>Brevet d'invention au nom de l'université de Sidi Bel Abbes (attestation INAPI) : 6 PTS (max2)</t>
  </si>
  <si>
    <t>Participation à un PFE-Startup : 4 PTS (max2 PFE)</t>
  </si>
  <si>
    <t>Publication internationale figurant dans la base de données de la DGRSDT et affiliée a l'université de Sidi Bel Abbes : 6 PTS (max2)</t>
  </si>
  <si>
    <t>Publication nationale figurant dans la base de données de la DGRSDT et affiliée a l'université de Sidi Bel Abbes : 4 PTS (max2 )</t>
  </si>
  <si>
    <t>Communication internationale affiliée à l'université de Sidi Bel Abbes  : 2 PTS (max2)</t>
  </si>
  <si>
    <t>Communication nationale affiliée à l'université de Sidi Bel Abbes : 1 PTS (max2)</t>
  </si>
  <si>
    <t>Membre d'un projet de recherche agréé : 2 PTS (max2)</t>
  </si>
  <si>
    <t>Prticipation aux differents commissions de modernisation de l'université dument justifiéé : 6 pts</t>
  </si>
  <si>
    <t>Type</t>
  </si>
  <si>
    <t>BOUSSALAH</t>
  </si>
  <si>
    <t>Mohammed ettahar</t>
  </si>
  <si>
    <t>DNS</t>
  </si>
  <si>
    <t>Jamais</t>
  </si>
  <si>
    <t>2ème année</t>
  </si>
  <si>
    <t>france</t>
  </si>
  <si>
    <t>BAIDAR</t>
  </si>
  <si>
    <t>Lokmane Abdelkadous</t>
  </si>
  <si>
    <t>FEZAZI</t>
  </si>
  <si>
    <t>Amina Ismahéne</t>
  </si>
  <si>
    <t>5ème année</t>
  </si>
  <si>
    <t>Tunisie</t>
  </si>
  <si>
    <t xml:space="preserve">LARICHE </t>
  </si>
  <si>
    <t>Iméne</t>
  </si>
  <si>
    <t>4ème année</t>
  </si>
  <si>
    <t>DELLAL</t>
  </si>
  <si>
    <t>Nabila</t>
  </si>
  <si>
    <t>3ème année</t>
  </si>
  <si>
    <t>RAHOU</t>
  </si>
  <si>
    <t>Ibrahim</t>
  </si>
  <si>
    <t>Portugal</t>
  </si>
  <si>
    <t>ALLEM</t>
  </si>
  <si>
    <t>Abdelhak</t>
  </si>
  <si>
    <t>SOUMMAR</t>
  </si>
  <si>
    <t>Ahmed</t>
  </si>
  <si>
    <t>Pologne</t>
  </si>
  <si>
    <t>BACHI BENSAAD</t>
  </si>
  <si>
    <t>Saoussene</t>
  </si>
  <si>
    <t>RIGHI</t>
  </si>
  <si>
    <t>Sabrina</t>
  </si>
  <si>
    <t>6ème année</t>
  </si>
  <si>
    <t>Hania</t>
  </si>
  <si>
    <t>Canada</t>
  </si>
  <si>
    <t>30j</t>
  </si>
  <si>
    <t>25j</t>
  </si>
  <si>
    <t>Classement des ATS validé par le CSF du 21/06/2023  conformément à la Grille d'évaluation pour les stages de courte durée à l'étranger (Budget 2023)</t>
  </si>
  <si>
    <t>Nom et Prénom</t>
  </si>
  <si>
    <t>Date de recrutement</t>
  </si>
  <si>
    <t xml:space="preserve">Note d’ancienneté "Nombre d'années"
[ 03 - 09 [  = 1pt 
[ 09 - 15 [  = 2pts
[ 15 - 21 [  = 3pts
[ 21 - 27 [  = 4pts
[ 27 - 32 ]  = 5pts
</t>
  </si>
  <si>
    <t xml:space="preserve">Dernier diplôme universitaire obtenu
</t>
  </si>
  <si>
    <t>Note de diplôme
3/4/5pts
DEUA = 3pts
Licence = 4pts
Ingéniorat = 5pts
Master = 5pts</t>
  </si>
  <si>
    <t>Jamais bénéficié de stage = 10pts</t>
  </si>
  <si>
    <t>Dernière année
de bénéfice de stage
(*)</t>
  </si>
  <si>
    <t>Non bénéfice de stage l’année
n-5 = 1pt</t>
  </si>
  <si>
    <t>Non bénéfice de stage l’année
n-4 = 1pt</t>
  </si>
  <si>
    <t>Non bénéfice de stage l’année
n-3 = 1pt</t>
  </si>
  <si>
    <t>Non bénéfice de stage l’année
n-2 = 1pt</t>
  </si>
  <si>
    <t>Non bénéfice de stage l’année
n-1 = 1pt</t>
  </si>
  <si>
    <t>Sérieux et compétence
5pts</t>
  </si>
  <si>
    <t>Esprit d'initiative
5pts</t>
  </si>
  <si>
    <t>Rendement
5pts</t>
  </si>
  <si>
    <t>Carrière professionnelle du fonctionnaire (fautes, sanctions…)
5pts</t>
  </si>
  <si>
    <t xml:space="preserve">Total
</t>
  </si>
  <si>
    <t>Remarques</t>
  </si>
  <si>
    <t>الرقم</t>
  </si>
  <si>
    <t>تاريخ التوظيف</t>
  </si>
  <si>
    <t>علامة أقدمية التوظيف
"عدد السنوات"
 [ 03 - 09 [ = 1 نقطة
 [ 09 - 15 [ = 2 نقاط
 [ 15 - 21 [ =  3 نقاط
 [ 21 - 27 [ = 4 نقاط
 [ 27 - 32 ] =  5 نقاط</t>
  </si>
  <si>
    <t>آخر شهادة جامعية متحصل عليها</t>
  </si>
  <si>
    <t xml:space="preserve">علامة الشهادة
5/4/3 نقاط
شهادة الدراسات الجامعية = 3 نقاط
ليسانس = 4 نقاط
مهندس دولة = 5 نقاط
ماستر = 5 نقاط
</t>
  </si>
  <si>
    <t>عدم الإستفادة مطلقا من تربص
= 10 نقاط</t>
  </si>
  <si>
    <t>سنة آخر إستفادة
(*)</t>
  </si>
  <si>
    <t>عدم الإستفادة سنة
ن-5 = 1 نقطة</t>
  </si>
  <si>
    <t>عدم الإستفادة سنة
ن-4 =1 نقطة</t>
  </si>
  <si>
    <t>عدم الإستفادة سنة
ن-3 = 1 نقطة</t>
  </si>
  <si>
    <t>عدم الإستفادة سنة
ن-2 = 1 نقطة</t>
  </si>
  <si>
    <t>عدم الإستفادة سنة
ن-1 = 1 نقطة</t>
  </si>
  <si>
    <t>الانضباط والكفاءة المهنية 
والصرامة في العمل
 05 نقاط</t>
  </si>
  <si>
    <t>روح المبادرة
05 نقاط</t>
  </si>
  <si>
    <t>المردودية
05 نقاط</t>
  </si>
  <si>
    <t>السيرة المهنية للموظف
(استفسارات/  تنبيهات شفوية/ تقارير كتابية/ أخطاء ...)
 من: 00 إلى 05</t>
  </si>
  <si>
    <t>المجموع</t>
  </si>
  <si>
    <t>الرتبة</t>
  </si>
  <si>
    <t>الوجهة</t>
  </si>
  <si>
    <t>الملاحظات</t>
  </si>
  <si>
    <t>BLAHA</t>
  </si>
  <si>
    <t>Chahinaz Saliha</t>
  </si>
  <si>
    <t>Licence</t>
  </si>
  <si>
    <t>NEHARI</t>
  </si>
  <si>
    <t>Reda</t>
  </si>
  <si>
    <t>ABDERREHIM</t>
  </si>
  <si>
    <t>HAMIDA</t>
  </si>
  <si>
    <t>Tewfik</t>
  </si>
  <si>
    <t>HADDOU</t>
  </si>
  <si>
    <t>REZGANE</t>
  </si>
  <si>
    <t>Mohammed Fouad</t>
  </si>
  <si>
    <t>SAIL</t>
  </si>
  <si>
    <t>Youcef</t>
  </si>
  <si>
    <t>DEUA</t>
  </si>
  <si>
    <t xml:space="preserve">LALIMI </t>
  </si>
  <si>
    <t>Soumia</t>
  </si>
  <si>
    <t>LAZZAZ</t>
  </si>
  <si>
    <t>Ghaoutia</t>
  </si>
  <si>
    <t>Master</t>
  </si>
  <si>
    <t xml:space="preserve">BERRABAH </t>
  </si>
  <si>
    <t>Abdelkrim</t>
  </si>
  <si>
    <t>Jordanie</t>
  </si>
  <si>
    <r>
      <rPr>
        <b/>
        <u/>
        <sz val="11"/>
        <rFont val="Calibri"/>
        <family val="2"/>
        <scheme val="minor"/>
      </rPr>
      <t>NB:</t>
    </r>
    <r>
      <rPr>
        <b/>
        <sz val="11"/>
        <rFont val="Calibri"/>
        <family val="2"/>
        <scheme val="minor"/>
      </rPr>
      <t xml:space="preserve">
Colonne Note d’ancienneté "Nombre d'années": Entre la date de recrutement et la date fixée comme dernier délai pour le dépôt du dossier
(*) En cas d'égalité sur le total des points cette colonne sera utilisée en 2ème priorité pour départager les postulants au stage, l'année la plus ancienne donnant accès à la priorité. La 1ère priorité est le non bénéfice d'un stage depuis la date de recrutement.
n= Année de l'excercice budgéaire</t>
    </r>
  </si>
  <si>
    <t>Dépôt d'un Désistement</t>
  </si>
  <si>
    <t xml:space="preserve">NB: 1-Total des notations (points) indiqué en rouge signifie les corrections et modifications après traitement des recours                                  2- Les lignes en couleurs indiquent les égalités entre les candidats , le départage a été fait par la date de promotion dans le grade en premier lieu puis la date de recrutement  </t>
  </si>
  <si>
    <t>N°d'ordre par rapport la date du dépôt du dossier</t>
  </si>
  <si>
    <t>NB 1: Les doctorants n'ont pas été classé , car le budget attribué à cette catégorie est suffisant pour tout les demandeurs y compris la billeterie</t>
  </si>
  <si>
    <t>NB2 : Concernant la doctorante DELLAL Nabila , le CSF a émis un avis défavorable à sa demande vu que la la lettre d'accueil n'est pas présente dans son dossier de candidature.</t>
  </si>
  <si>
    <t>Avis défavorable par le CSF, Manque une lettre d'accueil</t>
  </si>
  <si>
    <t>Ingénieur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</si>
</sst>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/>
    <xf numFmtId="0" fontId="9" fillId="0" borderId="0" xfId="0" applyFont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/>
    </xf>
    <xf numFmtId="0" fontId="4" fillId="9" borderId="4" xfId="0" applyFont="1" applyFill="1" applyBorder="1"/>
    <xf numFmtId="0" fontId="4" fillId="9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14" fontId="4" fillId="9" borderId="4" xfId="0" applyNumberFormat="1" applyFont="1" applyFill="1" applyBorder="1" applyAlignment="1">
      <alignment horizontal="center"/>
    </xf>
    <xf numFmtId="14" fontId="4" fillId="9" borderId="4" xfId="0" applyNumberFormat="1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/>
    <xf numFmtId="0" fontId="8" fillId="9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4" fillId="10" borderId="4" xfId="0" applyFont="1" applyFill="1" applyBorder="1"/>
    <xf numFmtId="0" fontId="4" fillId="10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14" fontId="4" fillId="10" borderId="4" xfId="0" applyNumberFormat="1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/>
    <xf numFmtId="0" fontId="4" fillId="10" borderId="4" xfId="0" applyFont="1" applyFill="1" applyBorder="1" applyAlignment="1">
      <alignment vertical="center"/>
    </xf>
    <xf numFmtId="0" fontId="4" fillId="10" borderId="4" xfId="0" applyFont="1" applyFill="1" applyBorder="1" applyAlignment="1">
      <alignment horizontal="center" vertical="center" wrapText="1"/>
    </xf>
    <xf numFmtId="14" fontId="4" fillId="10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14" fontId="4" fillId="11" borderId="4" xfId="0" applyNumberFormat="1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/>
    <xf numFmtId="0" fontId="5" fillId="12" borderId="4" xfId="0" applyFont="1" applyFill="1" applyBorder="1" applyAlignment="1">
      <alignment horizontal="center" vertical="center"/>
    </xf>
    <xf numFmtId="0" fontId="4" fillId="12" borderId="4" xfId="0" applyFont="1" applyFill="1" applyBorder="1"/>
    <xf numFmtId="0" fontId="4" fillId="12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readingOrder="1"/>
    </xf>
    <xf numFmtId="14" fontId="7" fillId="12" borderId="4" xfId="0" applyNumberFormat="1" applyFont="1" applyFill="1" applyBorder="1" applyAlignment="1">
      <alignment horizontal="center" vertical="center" readingOrder="1"/>
    </xf>
    <xf numFmtId="0" fontId="4" fillId="12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readingOrder="1"/>
    </xf>
    <xf numFmtId="0" fontId="2" fillId="12" borderId="4" xfId="0" applyFont="1" applyFill="1" applyBorder="1" applyAlignment="1"/>
    <xf numFmtId="0" fontId="5" fillId="12" borderId="4" xfId="0" applyFont="1" applyFill="1" applyBorder="1" applyAlignment="1">
      <alignment horizontal="center"/>
    </xf>
    <xf numFmtId="14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horizontal="center" wrapText="1"/>
    </xf>
    <xf numFmtId="14" fontId="4" fillId="12" borderId="4" xfId="0" applyNumberFormat="1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4" fillId="13" borderId="4" xfId="0" applyFont="1" applyFill="1" applyBorder="1"/>
    <xf numFmtId="0" fontId="4" fillId="13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14" fontId="4" fillId="13" borderId="4" xfId="0" applyNumberFormat="1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/>
    <xf numFmtId="0" fontId="4" fillId="13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3" borderId="4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vertical="center" readingOrder="1"/>
    </xf>
    <xf numFmtId="0" fontId="14" fillId="3" borderId="4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vertical="center" readingOrder="2"/>
    </xf>
    <xf numFmtId="0" fontId="16" fillId="0" borderId="0" xfId="0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readingOrder="1"/>
    </xf>
    <xf numFmtId="0" fontId="20" fillId="0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readingOrder="1"/>
    </xf>
    <xf numFmtId="0" fontId="22" fillId="5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/>
    <xf numFmtId="14" fontId="24" fillId="0" borderId="4" xfId="0" applyNumberFormat="1" applyFont="1" applyFill="1" applyBorder="1" applyAlignment="1">
      <alignment horizontal="center" vertical="center"/>
    </xf>
    <xf numFmtId="14" fontId="22" fillId="0" borderId="4" xfId="0" applyNumberFormat="1" applyFont="1" applyFill="1" applyBorder="1" applyAlignment="1">
      <alignment horizontal="center" vertical="center"/>
    </xf>
    <xf numFmtId="14" fontId="21" fillId="7" borderId="4" xfId="0" applyNumberFormat="1" applyFont="1" applyFill="1" applyBorder="1" applyAlignment="1">
      <alignment horizontal="center" vertical="center"/>
    </xf>
    <xf numFmtId="14" fontId="22" fillId="8" borderId="4" xfId="0" applyNumberFormat="1" applyFont="1" applyFill="1" applyBorder="1" applyAlignment="1">
      <alignment horizontal="center" vertical="center"/>
    </xf>
    <xf numFmtId="14" fontId="24" fillId="5" borderId="4" xfId="0" applyNumberFormat="1" applyFont="1" applyFill="1" applyBorder="1" applyAlignment="1">
      <alignment horizontal="center" vertical="center"/>
    </xf>
    <xf numFmtId="14" fontId="22" fillId="5" borderId="5" xfId="0" applyNumberFormat="1" applyFont="1" applyFill="1" applyBorder="1" applyAlignment="1">
      <alignment horizontal="center" vertical="center"/>
    </xf>
    <xf numFmtId="14" fontId="22" fillId="0" borderId="4" xfId="0" applyNumberFormat="1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 readingOrder="1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 readingOrder="1"/>
    </xf>
    <xf numFmtId="0" fontId="24" fillId="8" borderId="4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0" fillId="0" borderId="0" xfId="0" applyNumberFormat="1" applyBorder="1"/>
    <xf numFmtId="0" fontId="24" fillId="0" borderId="4" xfId="0" applyFont="1" applyBorder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 readingOrder="1"/>
    </xf>
    <xf numFmtId="0" fontId="22" fillId="4" borderId="4" xfId="0" applyFont="1" applyFill="1" applyBorder="1" applyAlignment="1">
      <alignment vertical="center" wrapText="1"/>
    </xf>
    <xf numFmtId="14" fontId="24" fillId="0" borderId="4" xfId="0" applyNumberFormat="1" applyFont="1" applyBorder="1" applyAlignment="1">
      <alignment horizontal="center" vertical="center" readingOrder="1"/>
    </xf>
    <xf numFmtId="0" fontId="24" fillId="0" borderId="4" xfId="0" applyFont="1" applyFill="1" applyBorder="1" applyAlignment="1">
      <alignment horizontal="center" vertical="center" readingOrder="1"/>
    </xf>
    <xf numFmtId="164" fontId="24" fillId="0" borderId="4" xfId="0" applyNumberFormat="1" applyFont="1" applyFill="1" applyBorder="1" applyAlignment="1">
      <alignment horizontal="center" vertical="center" readingOrder="1"/>
    </xf>
    <xf numFmtId="0" fontId="24" fillId="0" borderId="4" xfId="0" applyFont="1" applyBorder="1" applyAlignment="1">
      <alignment horizontal="left" vertical="center" readingOrder="1"/>
    </xf>
    <xf numFmtId="0" fontId="24" fillId="0" borderId="4" xfId="0" applyFont="1" applyBorder="1" applyAlignment="1">
      <alignment vertical="center" readingOrder="1"/>
    </xf>
    <xf numFmtId="14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2" fillId="4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14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4" fillId="0" borderId="5" xfId="0" applyFont="1" applyFill="1" applyBorder="1" applyAlignment="1">
      <alignment horizontal="center" vertical="center" readingOrder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164" fontId="26" fillId="0" borderId="4" xfId="0" applyNumberFormat="1" applyFont="1" applyFill="1" applyBorder="1" applyAlignment="1">
      <alignment horizontal="center" vertical="center" readingOrder="1"/>
    </xf>
    <xf numFmtId="0" fontId="26" fillId="0" borderId="4" xfId="0" applyFont="1" applyBorder="1" applyAlignment="1">
      <alignment horizontal="center" vertical="center" readingOrder="1"/>
    </xf>
    <xf numFmtId="14" fontId="8" fillId="11" borderId="4" xfId="0" applyNumberFormat="1" applyFont="1" applyFill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vertical="center"/>
    </xf>
    <xf numFmtId="0" fontId="21" fillId="7" borderId="10" xfId="0" applyFont="1" applyFill="1" applyBorder="1" applyAlignment="1">
      <alignment vertical="center"/>
    </xf>
    <xf numFmtId="0" fontId="0" fillId="0" borderId="0" xfId="0" applyFill="1"/>
    <xf numFmtId="0" fontId="21" fillId="7" borderId="4" xfId="0" applyFont="1" applyFill="1" applyBorder="1" applyAlignment="1">
      <alignment vertical="center"/>
    </xf>
    <xf numFmtId="4" fontId="21" fillId="7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3" borderId="9" xfId="0" applyFont="1" applyFill="1" applyBorder="1" applyAlignment="1">
      <alignment horizontal="center" vertical="center" wrapText="1" readingOrder="1"/>
    </xf>
    <xf numFmtId="0" fontId="14" fillId="3" borderId="11" xfId="0" applyFont="1" applyFill="1" applyBorder="1" applyAlignment="1">
      <alignment horizontal="center" vertical="center" wrapText="1" readingOrder="1"/>
    </xf>
    <xf numFmtId="0" fontId="18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4"/>
  <sheetViews>
    <sheetView zoomScale="69" zoomScaleNormal="69" workbookViewId="0">
      <selection activeCell="K16" sqref="K16"/>
    </sheetView>
  </sheetViews>
  <sheetFormatPr baseColWidth="10" defaultRowHeight="12.75" x14ac:dyDescent="0.2"/>
  <cols>
    <col min="1" max="1" width="12.28515625" style="3" customWidth="1"/>
    <col min="2" max="2" width="19.85546875" style="3" customWidth="1"/>
    <col min="3" max="3" width="16.85546875" style="3" customWidth="1"/>
    <col min="4" max="4" width="13.7109375" style="3" customWidth="1"/>
    <col min="5" max="32" width="11.42578125" style="3"/>
    <col min="33" max="33" width="14" style="3" customWidth="1"/>
    <col min="34" max="34" width="15" style="3" customWidth="1"/>
    <col min="35" max="36" width="11.42578125" style="3"/>
    <col min="37" max="37" width="15.140625" style="3" customWidth="1"/>
    <col min="38" max="38" width="19.42578125" style="3" customWidth="1"/>
    <col min="39" max="39" width="91.85546875" style="3" customWidth="1"/>
    <col min="40" max="16384" width="11.42578125" style="3"/>
  </cols>
  <sheetData>
    <row r="1" spans="1:4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</row>
    <row r="2" spans="1:40" x14ac:dyDescent="0.2">
      <c r="A2" s="1"/>
      <c r="B2" s="1"/>
      <c r="C2" s="1"/>
      <c r="D2" s="1"/>
      <c r="E2" s="1"/>
      <c r="F2" s="1"/>
      <c r="G2" s="1"/>
      <c r="H2" s="1"/>
      <c r="I2" s="192" t="s">
        <v>105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</row>
    <row r="3" spans="1:40" x14ac:dyDescent="0.2">
      <c r="A3" s="1"/>
      <c r="B3" s="1"/>
      <c r="C3" s="1"/>
      <c r="D3" s="1"/>
      <c r="E3" s="1"/>
      <c r="F3" s="1"/>
      <c r="G3" s="1"/>
      <c r="H3" s="1"/>
      <c r="I3" s="201" t="s">
        <v>106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3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</row>
    <row r="4" spans="1:40" ht="13.5" thickBot="1" x14ac:dyDescent="0.25">
      <c r="A4" s="1"/>
      <c r="B4" s="1"/>
      <c r="C4" s="1"/>
      <c r="D4" s="1"/>
      <c r="E4" s="1"/>
      <c r="F4" s="1"/>
      <c r="G4" s="1"/>
      <c r="H4" s="1"/>
      <c r="I4" s="204" t="s">
        <v>107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2"/>
      <c r="AK4" s="2"/>
      <c r="AL4" s="2"/>
      <c r="AM4" s="2"/>
    </row>
    <row r="5" spans="1:40" ht="13.5" thickBo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  <c r="AJ5" s="2"/>
      <c r="AK5" s="2"/>
      <c r="AL5" s="2"/>
      <c r="AM5" s="2"/>
    </row>
    <row r="6" spans="1:40" x14ac:dyDescent="0.2">
      <c r="A6" s="1"/>
      <c r="B6" s="1"/>
      <c r="C6" s="1"/>
      <c r="D6" s="207" t="s">
        <v>108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9"/>
      <c r="AB6" s="5"/>
      <c r="AC6" s="5"/>
      <c r="AD6" s="5"/>
      <c r="AE6" s="5"/>
      <c r="AF6" s="5"/>
      <c r="AG6" s="5"/>
      <c r="AH6" s="5"/>
      <c r="AI6" s="2"/>
      <c r="AJ6" s="2"/>
      <c r="AK6" s="2"/>
      <c r="AL6" s="2"/>
      <c r="AM6" s="2"/>
    </row>
    <row r="7" spans="1:40" ht="13.5" thickBot="1" x14ac:dyDescent="0.25">
      <c r="A7" s="1"/>
      <c r="B7" s="1"/>
      <c r="C7" s="1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2"/>
      <c r="AB7" s="5"/>
      <c r="AC7" s="5"/>
      <c r="AD7" s="5"/>
      <c r="AE7" s="5"/>
      <c r="AF7" s="5"/>
      <c r="AG7" s="5"/>
      <c r="AH7" s="5"/>
      <c r="AI7" s="2"/>
      <c r="AJ7" s="2"/>
      <c r="AK7" s="2"/>
      <c r="AL7" s="2"/>
      <c r="AM7" s="2"/>
    </row>
    <row r="8" spans="1:40" ht="10.5" customHeight="1" thickBo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  <c r="AJ8" s="2"/>
      <c r="AK8" s="2"/>
      <c r="AL8" s="2"/>
      <c r="AM8" s="2"/>
    </row>
    <row r="9" spans="1:40" ht="30.75" customHeight="1" thickBot="1" x14ac:dyDescent="0.25">
      <c r="A9" s="1"/>
      <c r="B9" s="1"/>
      <c r="C9" s="1"/>
      <c r="D9" s="1"/>
      <c r="E9" s="213" t="s">
        <v>0</v>
      </c>
      <c r="F9" s="214"/>
      <c r="G9" s="214"/>
      <c r="H9" s="215"/>
      <c r="I9" s="1"/>
      <c r="J9" s="216" t="s">
        <v>1</v>
      </c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8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</row>
    <row r="10" spans="1:40" ht="81" customHeight="1" thickBot="1" x14ac:dyDescent="0.25">
      <c r="A10" s="195" t="s">
        <v>376</v>
      </c>
      <c r="B10" s="196" t="s">
        <v>3</v>
      </c>
      <c r="C10" s="196" t="s">
        <v>4</v>
      </c>
      <c r="D10" s="197" t="s">
        <v>5</v>
      </c>
      <c r="E10" s="199" t="s">
        <v>6</v>
      </c>
      <c r="F10" s="200"/>
      <c r="G10" s="198" t="s">
        <v>7</v>
      </c>
      <c r="H10" s="198"/>
      <c r="I10" s="228" t="s">
        <v>8</v>
      </c>
      <c r="J10" s="199" t="s">
        <v>9</v>
      </c>
      <c r="K10" s="219"/>
      <c r="L10" s="199" t="s">
        <v>10</v>
      </c>
      <c r="M10" s="219"/>
      <c r="N10" s="199" t="s">
        <v>11</v>
      </c>
      <c r="O10" s="219"/>
      <c r="P10" s="199" t="s">
        <v>12</v>
      </c>
      <c r="Q10" s="219"/>
      <c r="R10" s="199" t="s">
        <v>13</v>
      </c>
      <c r="S10" s="219"/>
      <c r="T10" s="199" t="s">
        <v>14</v>
      </c>
      <c r="U10" s="219"/>
      <c r="V10" s="199" t="s">
        <v>15</v>
      </c>
      <c r="W10" s="219"/>
      <c r="X10" s="199" t="s">
        <v>16</v>
      </c>
      <c r="Y10" s="219"/>
      <c r="Z10" s="199" t="s">
        <v>17</v>
      </c>
      <c r="AA10" s="219"/>
      <c r="AB10" s="223" t="s">
        <v>18</v>
      </c>
      <c r="AC10" s="227"/>
      <c r="AD10" s="224"/>
      <c r="AE10" s="223" t="s">
        <v>19</v>
      </c>
      <c r="AF10" s="224"/>
      <c r="AG10" s="225" t="s">
        <v>20</v>
      </c>
      <c r="AH10" s="226"/>
      <c r="AI10" s="196" t="s">
        <v>21</v>
      </c>
      <c r="AJ10" s="197" t="s">
        <v>22</v>
      </c>
      <c r="AK10" s="196" t="s">
        <v>23</v>
      </c>
      <c r="AL10" s="197" t="s">
        <v>109</v>
      </c>
      <c r="AM10" s="197" t="s">
        <v>110</v>
      </c>
      <c r="AN10" s="195" t="s">
        <v>24</v>
      </c>
    </row>
    <row r="11" spans="1:40" ht="51" x14ac:dyDescent="0.2">
      <c r="A11" s="195"/>
      <c r="B11" s="196"/>
      <c r="C11" s="196"/>
      <c r="D11" s="198"/>
      <c r="E11" s="6" t="s">
        <v>25</v>
      </c>
      <c r="F11" s="6" t="s">
        <v>26</v>
      </c>
      <c r="G11" s="6" t="s">
        <v>27</v>
      </c>
      <c r="H11" s="6" t="s">
        <v>28</v>
      </c>
      <c r="I11" s="229"/>
      <c r="J11" s="6" t="s">
        <v>27</v>
      </c>
      <c r="K11" s="6" t="s">
        <v>28</v>
      </c>
      <c r="L11" s="6" t="s">
        <v>27</v>
      </c>
      <c r="M11" s="6" t="s">
        <v>28</v>
      </c>
      <c r="N11" s="6" t="s">
        <v>27</v>
      </c>
      <c r="O11" s="6" t="s">
        <v>28</v>
      </c>
      <c r="P11" s="6" t="s">
        <v>27</v>
      </c>
      <c r="Q11" s="6" t="s">
        <v>28</v>
      </c>
      <c r="R11" s="6" t="s">
        <v>27</v>
      </c>
      <c r="S11" s="6" t="s">
        <v>28</v>
      </c>
      <c r="T11" s="6" t="s">
        <v>27</v>
      </c>
      <c r="U11" s="6" t="s">
        <v>28</v>
      </c>
      <c r="V11" s="6" t="s">
        <v>27</v>
      </c>
      <c r="W11" s="6" t="s">
        <v>28</v>
      </c>
      <c r="X11" s="6" t="s">
        <v>27</v>
      </c>
      <c r="Y11" s="6" t="s">
        <v>28</v>
      </c>
      <c r="Z11" s="6" t="s">
        <v>27</v>
      </c>
      <c r="AA11" s="6" t="s">
        <v>28</v>
      </c>
      <c r="AB11" s="7" t="s">
        <v>29</v>
      </c>
      <c r="AC11" s="7" t="s">
        <v>30</v>
      </c>
      <c r="AD11" s="7" t="s">
        <v>31</v>
      </c>
      <c r="AE11" s="8" t="s">
        <v>32</v>
      </c>
      <c r="AF11" s="8" t="s">
        <v>33</v>
      </c>
      <c r="AG11" s="9" t="s">
        <v>34</v>
      </c>
      <c r="AH11" s="10" t="s">
        <v>35</v>
      </c>
      <c r="AI11" s="196"/>
      <c r="AJ11" s="198"/>
      <c r="AK11" s="196"/>
      <c r="AL11" s="198"/>
      <c r="AM11" s="198"/>
      <c r="AN11" s="195"/>
    </row>
    <row r="12" spans="1:40" x14ac:dyDescent="0.2">
      <c r="A12" s="11">
        <v>29</v>
      </c>
      <c r="B12" s="12" t="s">
        <v>43</v>
      </c>
      <c r="C12" s="12" t="s">
        <v>44</v>
      </c>
      <c r="D12" s="13" t="s">
        <v>38</v>
      </c>
      <c r="E12" s="18">
        <v>2018</v>
      </c>
      <c r="F12" s="11" t="s">
        <v>39</v>
      </c>
      <c r="G12" s="14">
        <v>2</v>
      </c>
      <c r="H12" s="11">
        <f t="shared" ref="H12:H42" si="0">G12*5</f>
        <v>10</v>
      </c>
      <c r="I12" s="14">
        <v>4</v>
      </c>
      <c r="J12" s="11">
        <v>0</v>
      </c>
      <c r="K12" s="11">
        <f t="shared" ref="K12:K42" si="1">J12*5</f>
        <v>0</v>
      </c>
      <c r="L12" s="11">
        <v>0</v>
      </c>
      <c r="M12" s="11">
        <f t="shared" ref="M12:M42" si="2">L12*3</f>
        <v>0</v>
      </c>
      <c r="N12" s="15">
        <v>2</v>
      </c>
      <c r="O12" s="15">
        <f t="shared" ref="O12:O42" si="3">N12*2</f>
        <v>4</v>
      </c>
      <c r="P12" s="14">
        <v>2</v>
      </c>
      <c r="Q12" s="11">
        <f t="shared" ref="Q12:Q42" si="4">P12*3</f>
        <v>6</v>
      </c>
      <c r="R12" s="14">
        <v>0</v>
      </c>
      <c r="S12" s="11">
        <f t="shared" ref="S12:S42" si="5">R12*2</f>
        <v>0</v>
      </c>
      <c r="T12" s="14">
        <v>2</v>
      </c>
      <c r="U12" s="15">
        <f t="shared" ref="U12:U42" si="6">T12*1</f>
        <v>2</v>
      </c>
      <c r="V12" s="14">
        <v>2</v>
      </c>
      <c r="W12" s="11">
        <f t="shared" ref="W12:W42" si="7">V12*0.5</f>
        <v>1</v>
      </c>
      <c r="X12" s="15">
        <v>2</v>
      </c>
      <c r="Y12" s="15">
        <f t="shared" ref="Y12:Y42" si="8">X12*1</f>
        <v>2</v>
      </c>
      <c r="Z12" s="15">
        <v>0</v>
      </c>
      <c r="AA12" s="15">
        <f t="shared" ref="AA12:AA42" si="9">Z12*0.5</f>
        <v>0</v>
      </c>
      <c r="AB12" s="14">
        <v>0</v>
      </c>
      <c r="AC12" s="14">
        <v>0</v>
      </c>
      <c r="AD12" s="14">
        <v>0</v>
      </c>
      <c r="AE12" s="11" t="s">
        <v>40</v>
      </c>
      <c r="AF12" s="14">
        <v>3</v>
      </c>
      <c r="AG12" s="184">
        <v>44753</v>
      </c>
      <c r="AH12" s="16">
        <v>39064</v>
      </c>
      <c r="AI12" s="33">
        <f t="shared" ref="AI12:AI42" si="10">AF12+AD12+AC12+AB12+AA12+Y12+W12+U12+S12+Q12+O12+M12+K12+I12+H12</f>
        <v>32</v>
      </c>
      <c r="AJ12" s="17">
        <v>1</v>
      </c>
      <c r="AK12" s="13" t="s">
        <v>45</v>
      </c>
      <c r="AL12" s="13" t="s">
        <v>172</v>
      </c>
      <c r="AM12" s="34" t="s">
        <v>171</v>
      </c>
      <c r="AN12" s="13" t="s">
        <v>42</v>
      </c>
    </row>
    <row r="13" spans="1:40" x14ac:dyDescent="0.2">
      <c r="A13" s="11">
        <v>18</v>
      </c>
      <c r="B13" s="12" t="s">
        <v>46</v>
      </c>
      <c r="C13" s="12" t="s">
        <v>47</v>
      </c>
      <c r="D13" s="13" t="s">
        <v>38</v>
      </c>
      <c r="E13" s="18">
        <v>2019</v>
      </c>
      <c r="F13" s="11" t="s">
        <v>39</v>
      </c>
      <c r="G13" s="11">
        <v>1</v>
      </c>
      <c r="H13" s="11">
        <f t="shared" si="0"/>
        <v>5</v>
      </c>
      <c r="I13" s="11">
        <v>4</v>
      </c>
      <c r="J13" s="11">
        <v>1</v>
      </c>
      <c r="K13" s="11">
        <f t="shared" si="1"/>
        <v>5</v>
      </c>
      <c r="L13" s="11">
        <v>0</v>
      </c>
      <c r="M13" s="11">
        <f t="shared" si="2"/>
        <v>0</v>
      </c>
      <c r="N13" s="15">
        <v>0</v>
      </c>
      <c r="O13" s="15">
        <f t="shared" si="3"/>
        <v>0</v>
      </c>
      <c r="P13" s="11">
        <v>2</v>
      </c>
      <c r="Q13" s="11">
        <f t="shared" si="4"/>
        <v>6</v>
      </c>
      <c r="R13" s="11">
        <v>2</v>
      </c>
      <c r="S13" s="11">
        <f t="shared" si="5"/>
        <v>4</v>
      </c>
      <c r="T13" s="11">
        <v>2</v>
      </c>
      <c r="U13" s="15">
        <f t="shared" si="6"/>
        <v>2</v>
      </c>
      <c r="V13" s="11">
        <v>2</v>
      </c>
      <c r="W13" s="11">
        <f t="shared" si="7"/>
        <v>1</v>
      </c>
      <c r="X13" s="15">
        <v>1</v>
      </c>
      <c r="Y13" s="15">
        <f t="shared" si="8"/>
        <v>1</v>
      </c>
      <c r="Z13" s="15">
        <v>1</v>
      </c>
      <c r="AA13" s="15">
        <f t="shared" si="9"/>
        <v>0.5</v>
      </c>
      <c r="AB13" s="11">
        <v>0</v>
      </c>
      <c r="AC13" s="11">
        <v>0</v>
      </c>
      <c r="AD13" s="11">
        <v>0</v>
      </c>
      <c r="AE13" s="11" t="s">
        <v>40</v>
      </c>
      <c r="AF13" s="14">
        <v>3</v>
      </c>
      <c r="AG13" s="183">
        <v>44753</v>
      </c>
      <c r="AH13" s="19">
        <v>38690</v>
      </c>
      <c r="AI13" s="33">
        <f t="shared" si="10"/>
        <v>31.5</v>
      </c>
      <c r="AJ13" s="17">
        <v>2</v>
      </c>
      <c r="AK13" s="13" t="s">
        <v>48</v>
      </c>
      <c r="AL13" s="13" t="s">
        <v>174</v>
      </c>
      <c r="AM13" s="34" t="s">
        <v>173</v>
      </c>
      <c r="AN13" s="13" t="s">
        <v>42</v>
      </c>
    </row>
    <row r="14" spans="1:40" x14ac:dyDescent="0.2">
      <c r="A14" s="11">
        <v>31</v>
      </c>
      <c r="B14" s="12" t="s">
        <v>36</v>
      </c>
      <c r="C14" s="12" t="s">
        <v>37</v>
      </c>
      <c r="D14" s="13" t="s">
        <v>38</v>
      </c>
      <c r="E14" s="14">
        <v>2018</v>
      </c>
      <c r="F14" s="11" t="s">
        <v>39</v>
      </c>
      <c r="G14" s="14">
        <v>2</v>
      </c>
      <c r="H14" s="11">
        <f t="shared" si="0"/>
        <v>10</v>
      </c>
      <c r="I14" s="14">
        <v>4</v>
      </c>
      <c r="J14" s="11">
        <v>0</v>
      </c>
      <c r="K14" s="11">
        <f t="shared" si="1"/>
        <v>0</v>
      </c>
      <c r="L14" s="11">
        <v>0</v>
      </c>
      <c r="M14" s="11">
        <f t="shared" si="2"/>
        <v>0</v>
      </c>
      <c r="N14" s="15">
        <v>0</v>
      </c>
      <c r="O14" s="15">
        <f t="shared" si="3"/>
        <v>0</v>
      </c>
      <c r="P14" s="14">
        <v>2</v>
      </c>
      <c r="Q14" s="11">
        <f t="shared" si="4"/>
        <v>6</v>
      </c>
      <c r="R14" s="14">
        <v>2</v>
      </c>
      <c r="S14" s="11">
        <f t="shared" si="5"/>
        <v>4</v>
      </c>
      <c r="T14" s="14">
        <v>2</v>
      </c>
      <c r="U14" s="15">
        <f t="shared" si="6"/>
        <v>2</v>
      </c>
      <c r="V14" s="14">
        <v>2</v>
      </c>
      <c r="W14" s="11">
        <f t="shared" si="7"/>
        <v>1</v>
      </c>
      <c r="X14" s="15">
        <v>1</v>
      </c>
      <c r="Y14" s="15">
        <f t="shared" si="8"/>
        <v>1</v>
      </c>
      <c r="Z14" s="15">
        <v>0</v>
      </c>
      <c r="AA14" s="15">
        <f t="shared" si="9"/>
        <v>0</v>
      </c>
      <c r="AB14" s="14">
        <v>0</v>
      </c>
      <c r="AC14" s="14">
        <v>0</v>
      </c>
      <c r="AD14" s="14">
        <v>1</v>
      </c>
      <c r="AE14" s="11" t="s">
        <v>40</v>
      </c>
      <c r="AF14" s="14">
        <v>0</v>
      </c>
      <c r="AG14" s="16">
        <v>43667</v>
      </c>
      <c r="AH14" s="16">
        <v>40185</v>
      </c>
      <c r="AI14" s="17">
        <f t="shared" si="10"/>
        <v>29</v>
      </c>
      <c r="AJ14" s="17">
        <v>3</v>
      </c>
      <c r="AK14" s="13" t="s">
        <v>41</v>
      </c>
      <c r="AL14" s="13" t="s">
        <v>205</v>
      </c>
      <c r="AM14" s="185" t="s">
        <v>236</v>
      </c>
      <c r="AN14" s="13" t="s">
        <v>42</v>
      </c>
    </row>
    <row r="15" spans="1:40" x14ac:dyDescent="0.2">
      <c r="A15" s="11">
        <v>13</v>
      </c>
      <c r="B15" s="12" t="s">
        <v>49</v>
      </c>
      <c r="C15" s="12" t="s">
        <v>50</v>
      </c>
      <c r="D15" s="13" t="s">
        <v>38</v>
      </c>
      <c r="E15" s="18">
        <v>2018</v>
      </c>
      <c r="F15" s="11" t="s">
        <v>39</v>
      </c>
      <c r="G15" s="11">
        <v>2</v>
      </c>
      <c r="H15" s="11">
        <f t="shared" si="0"/>
        <v>10</v>
      </c>
      <c r="I15" s="11">
        <v>4</v>
      </c>
      <c r="J15" s="11">
        <v>0</v>
      </c>
      <c r="K15" s="11">
        <f t="shared" si="1"/>
        <v>0</v>
      </c>
      <c r="L15" s="11">
        <v>0</v>
      </c>
      <c r="M15" s="11">
        <f t="shared" si="2"/>
        <v>0</v>
      </c>
      <c r="N15" s="15">
        <v>0</v>
      </c>
      <c r="O15" s="15">
        <f t="shared" si="3"/>
        <v>0</v>
      </c>
      <c r="P15" s="11">
        <v>2</v>
      </c>
      <c r="Q15" s="11">
        <f t="shared" si="4"/>
        <v>6</v>
      </c>
      <c r="R15" s="11">
        <v>2</v>
      </c>
      <c r="S15" s="11">
        <f t="shared" si="5"/>
        <v>4</v>
      </c>
      <c r="T15" s="11">
        <v>2</v>
      </c>
      <c r="U15" s="15">
        <f t="shared" si="6"/>
        <v>2</v>
      </c>
      <c r="V15" s="11">
        <v>2</v>
      </c>
      <c r="W15" s="11">
        <f t="shared" si="7"/>
        <v>1</v>
      </c>
      <c r="X15" s="15">
        <v>0</v>
      </c>
      <c r="Y15" s="15">
        <f t="shared" si="8"/>
        <v>0</v>
      </c>
      <c r="Z15" s="15">
        <v>1</v>
      </c>
      <c r="AA15" s="15">
        <f t="shared" si="9"/>
        <v>0.5</v>
      </c>
      <c r="AB15" s="11">
        <v>0</v>
      </c>
      <c r="AC15" s="11">
        <v>0</v>
      </c>
      <c r="AD15" s="11">
        <v>0</v>
      </c>
      <c r="AE15" s="11" t="s">
        <v>40</v>
      </c>
      <c r="AF15" s="14">
        <v>0</v>
      </c>
      <c r="AG15" s="183">
        <v>44753</v>
      </c>
      <c r="AH15" s="19">
        <v>40185</v>
      </c>
      <c r="AI15" s="17">
        <f t="shared" si="10"/>
        <v>27.5</v>
      </c>
      <c r="AJ15" s="17">
        <v>4</v>
      </c>
      <c r="AK15" s="13" t="s">
        <v>51</v>
      </c>
      <c r="AL15" s="13" t="s">
        <v>201</v>
      </c>
      <c r="AM15" s="34" t="s">
        <v>175</v>
      </c>
      <c r="AN15" s="13" t="s">
        <v>42</v>
      </c>
    </row>
    <row r="16" spans="1:40" x14ac:dyDescent="0.2">
      <c r="A16" s="11">
        <v>27</v>
      </c>
      <c r="B16" s="12" t="s">
        <v>52</v>
      </c>
      <c r="C16" s="12" t="s">
        <v>53</v>
      </c>
      <c r="D16" s="13" t="s">
        <v>38</v>
      </c>
      <c r="E16" s="18">
        <v>2018</v>
      </c>
      <c r="F16" s="11" t="s">
        <v>39</v>
      </c>
      <c r="G16" s="11">
        <v>2</v>
      </c>
      <c r="H16" s="11">
        <f t="shared" si="0"/>
        <v>10</v>
      </c>
      <c r="I16" s="11">
        <v>4</v>
      </c>
      <c r="J16" s="11">
        <v>0</v>
      </c>
      <c r="K16" s="11">
        <f t="shared" si="1"/>
        <v>0</v>
      </c>
      <c r="L16" s="11">
        <v>0</v>
      </c>
      <c r="M16" s="11">
        <f t="shared" si="2"/>
        <v>0</v>
      </c>
      <c r="N16" s="15">
        <v>0</v>
      </c>
      <c r="O16" s="15">
        <f t="shared" si="3"/>
        <v>0</v>
      </c>
      <c r="P16" s="11">
        <v>2</v>
      </c>
      <c r="Q16" s="11">
        <f t="shared" si="4"/>
        <v>6</v>
      </c>
      <c r="R16" s="11">
        <v>0</v>
      </c>
      <c r="S16" s="11">
        <f t="shared" si="5"/>
        <v>0</v>
      </c>
      <c r="T16" s="11">
        <v>2</v>
      </c>
      <c r="U16" s="15">
        <f t="shared" si="6"/>
        <v>2</v>
      </c>
      <c r="V16" s="11">
        <v>2</v>
      </c>
      <c r="W16" s="11">
        <f t="shared" si="7"/>
        <v>1</v>
      </c>
      <c r="X16" s="15">
        <v>1</v>
      </c>
      <c r="Y16" s="15">
        <f t="shared" si="8"/>
        <v>1</v>
      </c>
      <c r="Z16" s="15">
        <v>0</v>
      </c>
      <c r="AA16" s="15">
        <f t="shared" si="9"/>
        <v>0</v>
      </c>
      <c r="AB16" s="11">
        <v>0</v>
      </c>
      <c r="AC16" s="11">
        <v>0</v>
      </c>
      <c r="AD16" s="11">
        <v>0</v>
      </c>
      <c r="AE16" s="11" t="s">
        <v>39</v>
      </c>
      <c r="AF16" s="14">
        <v>3</v>
      </c>
      <c r="AG16" s="19">
        <v>43485</v>
      </c>
      <c r="AH16" s="19">
        <v>39398</v>
      </c>
      <c r="AI16" s="17">
        <f t="shared" si="10"/>
        <v>27</v>
      </c>
      <c r="AJ16" s="17">
        <v>5</v>
      </c>
      <c r="AK16" s="13" t="s">
        <v>41</v>
      </c>
      <c r="AL16" s="13" t="s">
        <v>177</v>
      </c>
      <c r="AM16" s="34" t="s">
        <v>176</v>
      </c>
      <c r="AN16" s="13" t="s">
        <v>42</v>
      </c>
    </row>
    <row r="17" spans="1:40" x14ac:dyDescent="0.2">
      <c r="A17" s="11">
        <v>9</v>
      </c>
      <c r="B17" s="12" t="s">
        <v>54</v>
      </c>
      <c r="C17" s="12" t="s">
        <v>55</v>
      </c>
      <c r="D17" s="13" t="s">
        <v>38</v>
      </c>
      <c r="E17" s="18">
        <v>2018</v>
      </c>
      <c r="F17" s="11" t="s">
        <v>39</v>
      </c>
      <c r="G17" s="11">
        <v>2</v>
      </c>
      <c r="H17" s="11">
        <f t="shared" si="0"/>
        <v>10</v>
      </c>
      <c r="I17" s="11">
        <v>4</v>
      </c>
      <c r="J17" s="11">
        <v>0</v>
      </c>
      <c r="K17" s="11">
        <f t="shared" si="1"/>
        <v>0</v>
      </c>
      <c r="L17" s="11">
        <v>0</v>
      </c>
      <c r="M17" s="11">
        <f t="shared" si="2"/>
        <v>0</v>
      </c>
      <c r="N17" s="15">
        <v>0</v>
      </c>
      <c r="O17" s="15">
        <f t="shared" si="3"/>
        <v>0</v>
      </c>
      <c r="P17" s="11">
        <v>2</v>
      </c>
      <c r="Q17" s="11">
        <f t="shared" si="4"/>
        <v>6</v>
      </c>
      <c r="R17" s="11">
        <v>0</v>
      </c>
      <c r="S17" s="11">
        <f t="shared" si="5"/>
        <v>0</v>
      </c>
      <c r="T17" s="11">
        <v>2</v>
      </c>
      <c r="U17" s="15">
        <f t="shared" si="6"/>
        <v>2</v>
      </c>
      <c r="V17" s="11">
        <v>1</v>
      </c>
      <c r="W17" s="11">
        <f t="shared" si="7"/>
        <v>0.5</v>
      </c>
      <c r="X17" s="15">
        <v>1</v>
      </c>
      <c r="Y17" s="15">
        <f t="shared" si="8"/>
        <v>1</v>
      </c>
      <c r="Z17" s="15">
        <v>2</v>
      </c>
      <c r="AA17" s="15">
        <f t="shared" si="9"/>
        <v>1</v>
      </c>
      <c r="AB17" s="11">
        <v>0</v>
      </c>
      <c r="AC17" s="11">
        <v>0</v>
      </c>
      <c r="AD17" s="11">
        <v>0</v>
      </c>
      <c r="AE17" s="11" t="s">
        <v>40</v>
      </c>
      <c r="AF17" s="14">
        <v>0</v>
      </c>
      <c r="AG17" s="19">
        <v>40171</v>
      </c>
      <c r="AH17" s="19">
        <v>33549</v>
      </c>
      <c r="AI17" s="17">
        <f t="shared" si="10"/>
        <v>24.5</v>
      </c>
      <c r="AJ17" s="17">
        <v>6</v>
      </c>
      <c r="AK17" s="13" t="s">
        <v>56</v>
      </c>
      <c r="AL17" s="13" t="s">
        <v>179</v>
      </c>
      <c r="AM17" s="34" t="s">
        <v>178</v>
      </c>
      <c r="AN17" s="13" t="s">
        <v>42</v>
      </c>
    </row>
    <row r="18" spans="1:40" x14ac:dyDescent="0.2">
      <c r="A18" s="87">
        <v>24</v>
      </c>
      <c r="B18" s="88" t="s">
        <v>57</v>
      </c>
      <c r="C18" s="88" t="s">
        <v>58</v>
      </c>
      <c r="D18" s="89" t="s">
        <v>38</v>
      </c>
      <c r="E18" s="90">
        <v>2019</v>
      </c>
      <c r="F18" s="87" t="s">
        <v>39</v>
      </c>
      <c r="G18" s="87">
        <v>1</v>
      </c>
      <c r="H18" s="87">
        <f t="shared" si="0"/>
        <v>5</v>
      </c>
      <c r="I18" s="87">
        <v>4</v>
      </c>
      <c r="J18" s="87">
        <v>0</v>
      </c>
      <c r="K18" s="87">
        <f t="shared" si="1"/>
        <v>0</v>
      </c>
      <c r="L18" s="87">
        <v>0</v>
      </c>
      <c r="M18" s="87">
        <f t="shared" si="2"/>
        <v>0</v>
      </c>
      <c r="N18" s="87">
        <v>0</v>
      </c>
      <c r="O18" s="87">
        <f t="shared" si="3"/>
        <v>0</v>
      </c>
      <c r="P18" s="87">
        <v>2</v>
      </c>
      <c r="Q18" s="87">
        <f t="shared" si="4"/>
        <v>6</v>
      </c>
      <c r="R18" s="87">
        <v>2</v>
      </c>
      <c r="S18" s="87">
        <f t="shared" si="5"/>
        <v>4</v>
      </c>
      <c r="T18" s="87">
        <v>2</v>
      </c>
      <c r="U18" s="87">
        <f t="shared" si="6"/>
        <v>2</v>
      </c>
      <c r="V18" s="87">
        <v>2</v>
      </c>
      <c r="W18" s="87">
        <f t="shared" si="7"/>
        <v>1</v>
      </c>
      <c r="X18" s="87">
        <v>1</v>
      </c>
      <c r="Y18" s="87">
        <f t="shared" si="8"/>
        <v>1</v>
      </c>
      <c r="Z18" s="87">
        <v>1</v>
      </c>
      <c r="AA18" s="87">
        <f t="shared" si="9"/>
        <v>0.5</v>
      </c>
      <c r="AB18" s="87">
        <v>0</v>
      </c>
      <c r="AC18" s="87">
        <v>0</v>
      </c>
      <c r="AD18" s="87">
        <v>0</v>
      </c>
      <c r="AE18" s="87" t="s">
        <v>40</v>
      </c>
      <c r="AF18" s="87">
        <v>0</v>
      </c>
      <c r="AG18" s="91">
        <v>42169</v>
      </c>
      <c r="AH18" s="91">
        <v>37620</v>
      </c>
      <c r="AI18" s="92">
        <f t="shared" si="10"/>
        <v>23.5</v>
      </c>
      <c r="AJ18" s="92">
        <v>7</v>
      </c>
      <c r="AK18" s="89" t="s">
        <v>45</v>
      </c>
      <c r="AL18" s="89" t="s">
        <v>212</v>
      </c>
      <c r="AM18" s="93" t="s">
        <v>180</v>
      </c>
      <c r="AN18" s="89" t="s">
        <v>42</v>
      </c>
    </row>
    <row r="19" spans="1:40" x14ac:dyDescent="0.2">
      <c r="A19" s="87">
        <v>8</v>
      </c>
      <c r="B19" s="88" t="s">
        <v>59</v>
      </c>
      <c r="C19" s="88" t="s">
        <v>60</v>
      </c>
      <c r="D19" s="89" t="s">
        <v>38</v>
      </c>
      <c r="E19" s="90">
        <v>2018</v>
      </c>
      <c r="F19" s="87" t="s">
        <v>39</v>
      </c>
      <c r="G19" s="87">
        <v>2</v>
      </c>
      <c r="H19" s="87">
        <f t="shared" si="0"/>
        <v>10</v>
      </c>
      <c r="I19" s="87">
        <v>4</v>
      </c>
      <c r="J19" s="87">
        <v>0</v>
      </c>
      <c r="K19" s="87">
        <f t="shared" si="1"/>
        <v>0</v>
      </c>
      <c r="L19" s="87">
        <v>0</v>
      </c>
      <c r="M19" s="87">
        <f t="shared" si="2"/>
        <v>0</v>
      </c>
      <c r="N19" s="87">
        <v>0</v>
      </c>
      <c r="O19" s="87">
        <f t="shared" si="3"/>
        <v>0</v>
      </c>
      <c r="P19" s="87">
        <v>2</v>
      </c>
      <c r="Q19" s="87">
        <f t="shared" si="4"/>
        <v>6</v>
      </c>
      <c r="R19" s="87">
        <v>0</v>
      </c>
      <c r="S19" s="87">
        <f t="shared" si="5"/>
        <v>0</v>
      </c>
      <c r="T19" s="87">
        <v>2</v>
      </c>
      <c r="U19" s="87">
        <f t="shared" si="6"/>
        <v>2</v>
      </c>
      <c r="V19" s="87">
        <v>0</v>
      </c>
      <c r="W19" s="87">
        <f t="shared" si="7"/>
        <v>0</v>
      </c>
      <c r="X19" s="87">
        <v>1</v>
      </c>
      <c r="Y19" s="87">
        <f t="shared" si="8"/>
        <v>1</v>
      </c>
      <c r="Z19" s="87">
        <v>1</v>
      </c>
      <c r="AA19" s="87">
        <f t="shared" si="9"/>
        <v>0.5</v>
      </c>
      <c r="AB19" s="87">
        <v>0</v>
      </c>
      <c r="AC19" s="87">
        <v>0</v>
      </c>
      <c r="AD19" s="87">
        <v>0</v>
      </c>
      <c r="AE19" s="87" t="s">
        <v>40</v>
      </c>
      <c r="AF19" s="87">
        <v>0</v>
      </c>
      <c r="AG19" s="91">
        <v>44173</v>
      </c>
      <c r="AH19" s="91">
        <v>32478</v>
      </c>
      <c r="AI19" s="92">
        <f t="shared" si="10"/>
        <v>23.5</v>
      </c>
      <c r="AJ19" s="92">
        <v>8</v>
      </c>
      <c r="AK19" s="89" t="s">
        <v>61</v>
      </c>
      <c r="AL19" s="89" t="s">
        <v>182</v>
      </c>
      <c r="AM19" s="93" t="s">
        <v>181</v>
      </c>
      <c r="AN19" s="89" t="s">
        <v>42</v>
      </c>
    </row>
    <row r="20" spans="1:40" x14ac:dyDescent="0.2">
      <c r="A20" s="87">
        <v>26</v>
      </c>
      <c r="B20" s="94" t="s">
        <v>62</v>
      </c>
      <c r="C20" s="94" t="s">
        <v>37</v>
      </c>
      <c r="D20" s="89" t="s">
        <v>38</v>
      </c>
      <c r="E20" s="90">
        <v>2019</v>
      </c>
      <c r="F20" s="87" t="s">
        <v>39</v>
      </c>
      <c r="G20" s="87">
        <v>1</v>
      </c>
      <c r="H20" s="87">
        <f t="shared" si="0"/>
        <v>5</v>
      </c>
      <c r="I20" s="87">
        <v>4</v>
      </c>
      <c r="J20" s="87">
        <v>0</v>
      </c>
      <c r="K20" s="87">
        <f t="shared" si="1"/>
        <v>0</v>
      </c>
      <c r="L20" s="87">
        <v>0</v>
      </c>
      <c r="M20" s="87">
        <f t="shared" si="2"/>
        <v>0</v>
      </c>
      <c r="N20" s="87">
        <v>0</v>
      </c>
      <c r="O20" s="87">
        <f t="shared" si="3"/>
        <v>0</v>
      </c>
      <c r="P20" s="87">
        <v>2</v>
      </c>
      <c r="Q20" s="87">
        <f t="shared" si="4"/>
        <v>6</v>
      </c>
      <c r="R20" s="87">
        <v>2</v>
      </c>
      <c r="S20" s="87">
        <f t="shared" si="5"/>
        <v>4</v>
      </c>
      <c r="T20" s="87">
        <v>2</v>
      </c>
      <c r="U20" s="87">
        <f t="shared" si="6"/>
        <v>2</v>
      </c>
      <c r="V20" s="87">
        <v>2</v>
      </c>
      <c r="W20" s="87">
        <f t="shared" si="7"/>
        <v>1</v>
      </c>
      <c r="X20" s="87">
        <v>1</v>
      </c>
      <c r="Y20" s="87">
        <f t="shared" si="8"/>
        <v>1</v>
      </c>
      <c r="Z20" s="87">
        <v>1</v>
      </c>
      <c r="AA20" s="87">
        <f t="shared" si="9"/>
        <v>0.5</v>
      </c>
      <c r="AB20" s="87">
        <v>0</v>
      </c>
      <c r="AC20" s="87">
        <v>0</v>
      </c>
      <c r="AD20" s="87">
        <v>0</v>
      </c>
      <c r="AE20" s="87" t="s">
        <v>40</v>
      </c>
      <c r="AF20" s="87">
        <v>0</v>
      </c>
      <c r="AG20" s="91">
        <v>44389</v>
      </c>
      <c r="AH20" s="91">
        <v>38318</v>
      </c>
      <c r="AI20" s="92">
        <f t="shared" si="10"/>
        <v>23.5</v>
      </c>
      <c r="AJ20" s="92">
        <v>9</v>
      </c>
      <c r="AK20" s="89" t="s">
        <v>41</v>
      </c>
      <c r="AL20" s="89" t="s">
        <v>232</v>
      </c>
      <c r="AM20" s="93" t="s">
        <v>183</v>
      </c>
      <c r="AN20" s="89" t="s">
        <v>42</v>
      </c>
    </row>
    <row r="21" spans="1:40" x14ac:dyDescent="0.2">
      <c r="A21" s="11">
        <v>12</v>
      </c>
      <c r="B21" s="12" t="s">
        <v>63</v>
      </c>
      <c r="C21" s="12" t="s">
        <v>64</v>
      </c>
      <c r="D21" s="13" t="s">
        <v>38</v>
      </c>
      <c r="E21" s="18">
        <v>2018</v>
      </c>
      <c r="F21" s="11" t="s">
        <v>39</v>
      </c>
      <c r="G21" s="11">
        <v>2</v>
      </c>
      <c r="H21" s="11">
        <f t="shared" si="0"/>
        <v>10</v>
      </c>
      <c r="I21" s="11">
        <v>4</v>
      </c>
      <c r="J21" s="11">
        <v>0</v>
      </c>
      <c r="K21" s="11">
        <f t="shared" si="1"/>
        <v>0</v>
      </c>
      <c r="L21" s="11">
        <v>0</v>
      </c>
      <c r="M21" s="11">
        <f t="shared" si="2"/>
        <v>0</v>
      </c>
      <c r="N21" s="15">
        <v>0</v>
      </c>
      <c r="O21" s="15">
        <f t="shared" si="3"/>
        <v>0</v>
      </c>
      <c r="P21" s="11">
        <v>2</v>
      </c>
      <c r="Q21" s="11">
        <f t="shared" si="4"/>
        <v>6</v>
      </c>
      <c r="R21" s="11">
        <v>0</v>
      </c>
      <c r="S21" s="11">
        <f t="shared" si="5"/>
        <v>0</v>
      </c>
      <c r="T21" s="11">
        <v>0</v>
      </c>
      <c r="U21" s="15">
        <f t="shared" si="6"/>
        <v>0</v>
      </c>
      <c r="V21" s="11">
        <v>2</v>
      </c>
      <c r="W21" s="11">
        <f t="shared" si="7"/>
        <v>1</v>
      </c>
      <c r="X21" s="15">
        <v>1</v>
      </c>
      <c r="Y21" s="15">
        <f t="shared" si="8"/>
        <v>1</v>
      </c>
      <c r="Z21" s="15">
        <v>2</v>
      </c>
      <c r="AA21" s="15">
        <f t="shared" si="9"/>
        <v>1</v>
      </c>
      <c r="AB21" s="11">
        <v>0</v>
      </c>
      <c r="AC21" s="11">
        <v>0</v>
      </c>
      <c r="AD21" s="11">
        <v>0</v>
      </c>
      <c r="AE21" s="11" t="s">
        <v>40</v>
      </c>
      <c r="AF21" s="14">
        <v>0</v>
      </c>
      <c r="AG21" s="19">
        <v>43289</v>
      </c>
      <c r="AH21" s="19">
        <v>38689</v>
      </c>
      <c r="AI21" s="17">
        <f t="shared" si="10"/>
        <v>23</v>
      </c>
      <c r="AJ21" s="17">
        <v>10</v>
      </c>
      <c r="AK21" s="13" t="s">
        <v>45</v>
      </c>
      <c r="AL21" s="13" t="s">
        <v>230</v>
      </c>
      <c r="AM21" s="39" t="s">
        <v>229</v>
      </c>
      <c r="AN21" s="13" t="s">
        <v>42</v>
      </c>
    </row>
    <row r="22" spans="1:40" x14ac:dyDescent="0.2">
      <c r="A22" s="11">
        <v>14</v>
      </c>
      <c r="B22" s="12" t="s">
        <v>65</v>
      </c>
      <c r="C22" s="12" t="s">
        <v>66</v>
      </c>
      <c r="D22" s="13" t="s">
        <v>38</v>
      </c>
      <c r="E22" s="18">
        <v>2019</v>
      </c>
      <c r="F22" s="11" t="s">
        <v>39</v>
      </c>
      <c r="G22" s="11">
        <v>1</v>
      </c>
      <c r="H22" s="11">
        <f t="shared" si="0"/>
        <v>5</v>
      </c>
      <c r="I22" s="11">
        <v>4</v>
      </c>
      <c r="J22" s="11">
        <v>0</v>
      </c>
      <c r="K22" s="11">
        <f t="shared" si="1"/>
        <v>0</v>
      </c>
      <c r="L22" s="11">
        <v>0</v>
      </c>
      <c r="M22" s="11">
        <f t="shared" si="2"/>
        <v>0</v>
      </c>
      <c r="N22" s="15">
        <v>0</v>
      </c>
      <c r="O22" s="15">
        <f t="shared" si="3"/>
        <v>0</v>
      </c>
      <c r="P22" s="11">
        <v>2</v>
      </c>
      <c r="Q22" s="11">
        <f t="shared" si="4"/>
        <v>6</v>
      </c>
      <c r="R22" s="11">
        <v>2</v>
      </c>
      <c r="S22" s="11">
        <f t="shared" si="5"/>
        <v>4</v>
      </c>
      <c r="T22" s="11">
        <v>2</v>
      </c>
      <c r="U22" s="15">
        <f t="shared" si="6"/>
        <v>2</v>
      </c>
      <c r="V22" s="11">
        <v>2</v>
      </c>
      <c r="W22" s="11">
        <f t="shared" si="7"/>
        <v>1</v>
      </c>
      <c r="X22" s="15">
        <v>1</v>
      </c>
      <c r="Y22" s="15">
        <f t="shared" si="8"/>
        <v>1</v>
      </c>
      <c r="Z22" s="15">
        <v>0</v>
      </c>
      <c r="AA22" s="15">
        <f t="shared" si="9"/>
        <v>0</v>
      </c>
      <c r="AB22" s="11">
        <v>0</v>
      </c>
      <c r="AC22" s="11">
        <v>0</v>
      </c>
      <c r="AD22" s="11">
        <v>0</v>
      </c>
      <c r="AE22" s="11" t="s">
        <v>40</v>
      </c>
      <c r="AF22" s="14">
        <v>0</v>
      </c>
      <c r="AG22" s="19">
        <v>44753</v>
      </c>
      <c r="AH22" s="19">
        <v>41347</v>
      </c>
      <c r="AI22" s="17">
        <f t="shared" si="10"/>
        <v>23</v>
      </c>
      <c r="AJ22" s="17">
        <v>11</v>
      </c>
      <c r="AK22" s="13" t="s">
        <v>45</v>
      </c>
      <c r="AL22" s="13" t="s">
        <v>234</v>
      </c>
      <c r="AM22" s="34" t="s">
        <v>184</v>
      </c>
      <c r="AN22" s="13" t="s">
        <v>42</v>
      </c>
    </row>
    <row r="23" spans="1:40" x14ac:dyDescent="0.2">
      <c r="A23" s="24">
        <v>15</v>
      </c>
      <c r="B23" s="21" t="s">
        <v>67</v>
      </c>
      <c r="C23" s="21" t="s">
        <v>68</v>
      </c>
      <c r="D23" s="22" t="s">
        <v>38</v>
      </c>
      <c r="E23" s="23">
        <v>2018</v>
      </c>
      <c r="F23" s="24" t="s">
        <v>39</v>
      </c>
      <c r="G23" s="24">
        <v>2</v>
      </c>
      <c r="H23" s="24">
        <f t="shared" si="0"/>
        <v>10</v>
      </c>
      <c r="I23" s="24">
        <v>4</v>
      </c>
      <c r="J23" s="24">
        <v>0</v>
      </c>
      <c r="K23" s="24">
        <f t="shared" si="1"/>
        <v>0</v>
      </c>
      <c r="L23" s="24">
        <v>0</v>
      </c>
      <c r="M23" s="24">
        <f t="shared" si="2"/>
        <v>0</v>
      </c>
      <c r="N23" s="24">
        <v>0</v>
      </c>
      <c r="O23" s="24">
        <f t="shared" si="3"/>
        <v>0</v>
      </c>
      <c r="P23" s="24">
        <v>2</v>
      </c>
      <c r="Q23" s="24">
        <f t="shared" si="4"/>
        <v>6</v>
      </c>
      <c r="R23" s="24">
        <v>0</v>
      </c>
      <c r="S23" s="24">
        <f t="shared" si="5"/>
        <v>0</v>
      </c>
      <c r="T23" s="24">
        <v>1</v>
      </c>
      <c r="U23" s="24">
        <f t="shared" si="6"/>
        <v>1</v>
      </c>
      <c r="V23" s="24">
        <v>0</v>
      </c>
      <c r="W23" s="24">
        <f t="shared" si="7"/>
        <v>0</v>
      </c>
      <c r="X23" s="24">
        <v>1</v>
      </c>
      <c r="Y23" s="24">
        <f t="shared" si="8"/>
        <v>1</v>
      </c>
      <c r="Z23" s="24">
        <v>0</v>
      </c>
      <c r="AA23" s="24">
        <f t="shared" si="9"/>
        <v>0</v>
      </c>
      <c r="AB23" s="24">
        <v>0</v>
      </c>
      <c r="AC23" s="24">
        <v>0</v>
      </c>
      <c r="AD23" s="24">
        <v>0</v>
      </c>
      <c r="AE23" s="24" t="s">
        <v>40</v>
      </c>
      <c r="AF23" s="24">
        <v>0</v>
      </c>
      <c r="AG23" s="25">
        <v>41815</v>
      </c>
      <c r="AH23" s="25">
        <v>37986</v>
      </c>
      <c r="AI23" s="26">
        <f t="shared" si="10"/>
        <v>22</v>
      </c>
      <c r="AJ23" s="26">
        <v>12</v>
      </c>
      <c r="AK23" s="22" t="s">
        <v>69</v>
      </c>
      <c r="AL23" s="22" t="s">
        <v>231</v>
      </c>
      <c r="AM23" s="186" t="s">
        <v>185</v>
      </c>
      <c r="AN23" s="22" t="s">
        <v>42</v>
      </c>
    </row>
    <row r="24" spans="1:40" x14ac:dyDescent="0.2">
      <c r="A24" s="24">
        <v>19</v>
      </c>
      <c r="B24" s="21" t="s">
        <v>70</v>
      </c>
      <c r="C24" s="21" t="s">
        <v>71</v>
      </c>
      <c r="D24" s="22" t="s">
        <v>38</v>
      </c>
      <c r="E24" s="23">
        <v>2018</v>
      </c>
      <c r="F24" s="24" t="s">
        <v>39</v>
      </c>
      <c r="G24" s="24">
        <v>2</v>
      </c>
      <c r="H24" s="24">
        <f t="shared" si="0"/>
        <v>10</v>
      </c>
      <c r="I24" s="24">
        <v>4</v>
      </c>
      <c r="J24" s="24">
        <v>0</v>
      </c>
      <c r="K24" s="24">
        <f t="shared" si="1"/>
        <v>0</v>
      </c>
      <c r="L24" s="24">
        <v>0</v>
      </c>
      <c r="M24" s="24">
        <f t="shared" si="2"/>
        <v>0</v>
      </c>
      <c r="N24" s="24">
        <v>0</v>
      </c>
      <c r="O24" s="24">
        <f t="shared" si="3"/>
        <v>0</v>
      </c>
      <c r="P24" s="24">
        <v>2</v>
      </c>
      <c r="Q24" s="24">
        <f t="shared" si="4"/>
        <v>6</v>
      </c>
      <c r="R24" s="24">
        <v>0</v>
      </c>
      <c r="S24" s="24">
        <f t="shared" si="5"/>
        <v>0</v>
      </c>
      <c r="T24" s="24">
        <v>1</v>
      </c>
      <c r="U24" s="24">
        <f t="shared" si="6"/>
        <v>1</v>
      </c>
      <c r="V24" s="24">
        <v>0</v>
      </c>
      <c r="W24" s="24">
        <f t="shared" si="7"/>
        <v>0</v>
      </c>
      <c r="X24" s="24">
        <v>1</v>
      </c>
      <c r="Y24" s="24">
        <f t="shared" si="8"/>
        <v>1</v>
      </c>
      <c r="Z24" s="24">
        <v>0</v>
      </c>
      <c r="AA24" s="24">
        <f t="shared" si="9"/>
        <v>0</v>
      </c>
      <c r="AB24" s="24">
        <v>0</v>
      </c>
      <c r="AC24" s="24">
        <v>0</v>
      </c>
      <c r="AD24" s="24">
        <v>0</v>
      </c>
      <c r="AE24" s="24" t="s">
        <v>40</v>
      </c>
      <c r="AF24" s="24">
        <v>0</v>
      </c>
      <c r="AG24" s="25">
        <v>42744</v>
      </c>
      <c r="AH24" s="25">
        <v>38690</v>
      </c>
      <c r="AI24" s="26">
        <f t="shared" si="10"/>
        <v>22</v>
      </c>
      <c r="AJ24" s="26">
        <v>13</v>
      </c>
      <c r="AK24" s="22" t="s">
        <v>41</v>
      </c>
      <c r="AL24" s="22" t="s">
        <v>177</v>
      </c>
      <c r="AM24" s="45" t="s">
        <v>186</v>
      </c>
      <c r="AN24" s="22" t="s">
        <v>42</v>
      </c>
    </row>
    <row r="25" spans="1:40" x14ac:dyDescent="0.2">
      <c r="A25" s="24">
        <v>23</v>
      </c>
      <c r="B25" s="21" t="s">
        <v>72</v>
      </c>
      <c r="C25" s="21" t="s">
        <v>73</v>
      </c>
      <c r="D25" s="22" t="s">
        <v>38</v>
      </c>
      <c r="E25" s="23">
        <v>2018</v>
      </c>
      <c r="F25" s="24" t="s">
        <v>39</v>
      </c>
      <c r="G25" s="24">
        <v>2</v>
      </c>
      <c r="H25" s="24">
        <f t="shared" si="0"/>
        <v>10</v>
      </c>
      <c r="I25" s="24">
        <v>4</v>
      </c>
      <c r="J25" s="24">
        <v>0</v>
      </c>
      <c r="K25" s="24">
        <f t="shared" si="1"/>
        <v>0</v>
      </c>
      <c r="L25" s="24">
        <v>0</v>
      </c>
      <c r="M25" s="24">
        <f t="shared" si="2"/>
        <v>0</v>
      </c>
      <c r="N25" s="24">
        <v>0</v>
      </c>
      <c r="O25" s="24">
        <f t="shared" si="3"/>
        <v>0</v>
      </c>
      <c r="P25" s="24">
        <v>2</v>
      </c>
      <c r="Q25" s="24">
        <f t="shared" si="4"/>
        <v>6</v>
      </c>
      <c r="R25" s="24">
        <v>0</v>
      </c>
      <c r="S25" s="24">
        <f t="shared" si="5"/>
        <v>0</v>
      </c>
      <c r="T25" s="24">
        <v>0</v>
      </c>
      <c r="U25" s="24">
        <f t="shared" si="6"/>
        <v>0</v>
      </c>
      <c r="V25" s="24">
        <v>0</v>
      </c>
      <c r="W25" s="24">
        <f t="shared" si="7"/>
        <v>0</v>
      </c>
      <c r="X25" s="24">
        <v>1</v>
      </c>
      <c r="Y25" s="24">
        <f t="shared" si="8"/>
        <v>1</v>
      </c>
      <c r="Z25" s="24">
        <v>0</v>
      </c>
      <c r="AA25" s="24">
        <f t="shared" si="9"/>
        <v>0</v>
      </c>
      <c r="AB25" s="24">
        <v>0</v>
      </c>
      <c r="AC25" s="24">
        <v>0</v>
      </c>
      <c r="AD25" s="24">
        <v>1</v>
      </c>
      <c r="AE25" s="24" t="s">
        <v>40</v>
      </c>
      <c r="AF25" s="24">
        <v>0</v>
      </c>
      <c r="AG25" s="25">
        <v>43485</v>
      </c>
      <c r="AH25" s="25">
        <v>40435</v>
      </c>
      <c r="AI25" s="26">
        <f t="shared" si="10"/>
        <v>22</v>
      </c>
      <c r="AJ25" s="26">
        <v>14</v>
      </c>
      <c r="AK25" s="22" t="s">
        <v>74</v>
      </c>
      <c r="AL25" s="22" t="s">
        <v>227</v>
      </c>
      <c r="AM25" s="45" t="s">
        <v>187</v>
      </c>
      <c r="AN25" s="22" t="s">
        <v>42</v>
      </c>
    </row>
    <row r="26" spans="1:40" x14ac:dyDescent="0.2">
      <c r="A26" s="24">
        <v>16</v>
      </c>
      <c r="B26" s="27" t="s">
        <v>85</v>
      </c>
      <c r="C26" s="21" t="s">
        <v>80</v>
      </c>
      <c r="D26" s="22" t="s">
        <v>38</v>
      </c>
      <c r="E26" s="23">
        <v>2019</v>
      </c>
      <c r="F26" s="24" t="s">
        <v>39</v>
      </c>
      <c r="G26" s="24">
        <v>1</v>
      </c>
      <c r="H26" s="24">
        <f t="shared" si="0"/>
        <v>5</v>
      </c>
      <c r="I26" s="24">
        <v>4</v>
      </c>
      <c r="J26" s="24">
        <v>0</v>
      </c>
      <c r="K26" s="24">
        <f t="shared" si="1"/>
        <v>0</v>
      </c>
      <c r="L26" s="24">
        <v>0</v>
      </c>
      <c r="M26" s="24">
        <f t="shared" si="2"/>
        <v>0</v>
      </c>
      <c r="N26" s="24">
        <v>0</v>
      </c>
      <c r="O26" s="24">
        <f t="shared" si="3"/>
        <v>0</v>
      </c>
      <c r="P26" s="24">
        <v>2</v>
      </c>
      <c r="Q26" s="24">
        <f t="shared" si="4"/>
        <v>6</v>
      </c>
      <c r="R26" s="24">
        <v>0</v>
      </c>
      <c r="S26" s="24">
        <f t="shared" si="5"/>
        <v>0</v>
      </c>
      <c r="T26" s="24">
        <v>2</v>
      </c>
      <c r="U26" s="24">
        <f t="shared" si="6"/>
        <v>2</v>
      </c>
      <c r="V26" s="24">
        <v>2</v>
      </c>
      <c r="W26" s="24">
        <f t="shared" si="7"/>
        <v>1</v>
      </c>
      <c r="X26" s="24">
        <v>1</v>
      </c>
      <c r="Y26" s="24">
        <f t="shared" si="8"/>
        <v>1</v>
      </c>
      <c r="Z26" s="24">
        <v>0</v>
      </c>
      <c r="AA26" s="24">
        <f t="shared" si="9"/>
        <v>0</v>
      </c>
      <c r="AB26" s="24">
        <v>0</v>
      </c>
      <c r="AC26" s="24">
        <v>0</v>
      </c>
      <c r="AD26" s="24">
        <v>0</v>
      </c>
      <c r="AE26" s="24" t="s">
        <v>40</v>
      </c>
      <c r="AF26" s="24">
        <v>3</v>
      </c>
      <c r="AG26" s="25">
        <v>44173</v>
      </c>
      <c r="AH26" s="25">
        <v>39699</v>
      </c>
      <c r="AI26" s="41">
        <f t="shared" si="10"/>
        <v>22</v>
      </c>
      <c r="AJ26" s="26">
        <v>15</v>
      </c>
      <c r="AK26" s="22" t="s">
        <v>45</v>
      </c>
      <c r="AL26" s="46" t="s">
        <v>195</v>
      </c>
      <c r="AM26" s="45" t="s">
        <v>198</v>
      </c>
      <c r="AN26" s="22" t="s">
        <v>42</v>
      </c>
    </row>
    <row r="27" spans="1:40" x14ac:dyDescent="0.2">
      <c r="A27" s="47">
        <v>21</v>
      </c>
      <c r="B27" s="48" t="s">
        <v>77</v>
      </c>
      <c r="C27" s="48" t="s">
        <v>78</v>
      </c>
      <c r="D27" s="49" t="s">
        <v>38</v>
      </c>
      <c r="E27" s="50">
        <v>2019</v>
      </c>
      <c r="F27" s="47" t="s">
        <v>39</v>
      </c>
      <c r="G27" s="47">
        <v>1</v>
      </c>
      <c r="H27" s="47">
        <f t="shared" si="0"/>
        <v>5</v>
      </c>
      <c r="I27" s="47">
        <v>4</v>
      </c>
      <c r="J27" s="47">
        <v>0</v>
      </c>
      <c r="K27" s="47">
        <f t="shared" si="1"/>
        <v>0</v>
      </c>
      <c r="L27" s="47">
        <v>0</v>
      </c>
      <c r="M27" s="47">
        <f t="shared" si="2"/>
        <v>0</v>
      </c>
      <c r="N27" s="47">
        <v>0</v>
      </c>
      <c r="O27" s="47">
        <f t="shared" si="3"/>
        <v>0</v>
      </c>
      <c r="P27" s="47">
        <v>2</v>
      </c>
      <c r="Q27" s="47">
        <f t="shared" si="4"/>
        <v>6</v>
      </c>
      <c r="R27" s="47">
        <v>0</v>
      </c>
      <c r="S27" s="47">
        <f t="shared" si="5"/>
        <v>0</v>
      </c>
      <c r="T27" s="47">
        <v>2</v>
      </c>
      <c r="U27" s="47">
        <f t="shared" si="6"/>
        <v>2</v>
      </c>
      <c r="V27" s="47">
        <v>0</v>
      </c>
      <c r="W27" s="47">
        <f t="shared" si="7"/>
        <v>0</v>
      </c>
      <c r="X27" s="47">
        <v>1</v>
      </c>
      <c r="Y27" s="47">
        <f t="shared" si="8"/>
        <v>1</v>
      </c>
      <c r="Z27" s="47">
        <v>0</v>
      </c>
      <c r="AA27" s="47">
        <f t="shared" si="9"/>
        <v>0</v>
      </c>
      <c r="AB27" s="47">
        <v>0</v>
      </c>
      <c r="AC27" s="47">
        <v>0</v>
      </c>
      <c r="AD27" s="47">
        <v>0</v>
      </c>
      <c r="AE27" s="47" t="s">
        <v>39</v>
      </c>
      <c r="AF27" s="47">
        <v>3</v>
      </c>
      <c r="AG27" s="51">
        <v>40899</v>
      </c>
      <c r="AH27" s="52">
        <v>34615</v>
      </c>
      <c r="AI27" s="53">
        <f t="shared" si="10"/>
        <v>21</v>
      </c>
      <c r="AJ27" s="53">
        <v>16</v>
      </c>
      <c r="AK27" s="49" t="s">
        <v>61</v>
      </c>
      <c r="AL27" s="49" t="s">
        <v>182</v>
      </c>
      <c r="AM27" s="54" t="s">
        <v>190</v>
      </c>
      <c r="AN27" s="49" t="s">
        <v>42</v>
      </c>
    </row>
    <row r="28" spans="1:40" x14ac:dyDescent="0.2">
      <c r="A28" s="47">
        <v>11</v>
      </c>
      <c r="B28" s="48" t="s">
        <v>79</v>
      </c>
      <c r="C28" s="48" t="s">
        <v>80</v>
      </c>
      <c r="D28" s="49" t="s">
        <v>38</v>
      </c>
      <c r="E28" s="50">
        <v>2019</v>
      </c>
      <c r="F28" s="47" t="s">
        <v>81</v>
      </c>
      <c r="G28" s="47">
        <v>1</v>
      </c>
      <c r="H28" s="47">
        <f t="shared" si="0"/>
        <v>5</v>
      </c>
      <c r="I28" s="47">
        <v>4</v>
      </c>
      <c r="J28" s="47">
        <v>0</v>
      </c>
      <c r="K28" s="47">
        <f t="shared" si="1"/>
        <v>0</v>
      </c>
      <c r="L28" s="47">
        <v>0</v>
      </c>
      <c r="M28" s="47">
        <f t="shared" si="2"/>
        <v>0</v>
      </c>
      <c r="N28" s="47">
        <v>1</v>
      </c>
      <c r="O28" s="47">
        <f t="shared" si="3"/>
        <v>2</v>
      </c>
      <c r="P28" s="47">
        <v>2</v>
      </c>
      <c r="Q28" s="47">
        <f t="shared" si="4"/>
        <v>6</v>
      </c>
      <c r="R28" s="47">
        <v>0</v>
      </c>
      <c r="S28" s="47">
        <f t="shared" si="5"/>
        <v>0</v>
      </c>
      <c r="T28" s="47">
        <v>2</v>
      </c>
      <c r="U28" s="47">
        <f t="shared" si="6"/>
        <v>2</v>
      </c>
      <c r="V28" s="47">
        <v>2</v>
      </c>
      <c r="W28" s="47">
        <f t="shared" si="7"/>
        <v>1</v>
      </c>
      <c r="X28" s="47">
        <v>1</v>
      </c>
      <c r="Y28" s="47">
        <f t="shared" si="8"/>
        <v>1</v>
      </c>
      <c r="Z28" s="47">
        <v>0</v>
      </c>
      <c r="AA28" s="47">
        <f t="shared" si="9"/>
        <v>0</v>
      </c>
      <c r="AB28" s="47">
        <v>0</v>
      </c>
      <c r="AC28" s="47">
        <v>0</v>
      </c>
      <c r="AD28" s="47">
        <v>0</v>
      </c>
      <c r="AE28" s="47" t="s">
        <v>40</v>
      </c>
      <c r="AF28" s="47">
        <v>0</v>
      </c>
      <c r="AG28" s="51">
        <v>41815</v>
      </c>
      <c r="AH28" s="51">
        <v>37303</v>
      </c>
      <c r="AI28" s="55">
        <f t="shared" si="10"/>
        <v>21</v>
      </c>
      <c r="AJ28" s="53">
        <v>17</v>
      </c>
      <c r="AK28" s="49" t="s">
        <v>41</v>
      </c>
      <c r="AL28" s="49" t="s">
        <v>192</v>
      </c>
      <c r="AM28" s="54" t="s">
        <v>191</v>
      </c>
      <c r="AN28" s="49" t="s">
        <v>42</v>
      </c>
    </row>
    <row r="29" spans="1:40" ht="16.5" customHeight="1" x14ac:dyDescent="0.2">
      <c r="A29" s="56">
        <v>4</v>
      </c>
      <c r="B29" s="57" t="s">
        <v>84</v>
      </c>
      <c r="C29" s="57" t="s">
        <v>80</v>
      </c>
      <c r="D29" s="58" t="s">
        <v>38</v>
      </c>
      <c r="E29" s="59">
        <v>2019</v>
      </c>
      <c r="F29" s="56" t="s">
        <v>39</v>
      </c>
      <c r="G29" s="56">
        <v>1</v>
      </c>
      <c r="H29" s="56">
        <f t="shared" si="0"/>
        <v>5</v>
      </c>
      <c r="I29" s="56">
        <v>4</v>
      </c>
      <c r="J29" s="56">
        <v>0</v>
      </c>
      <c r="K29" s="56">
        <f t="shared" si="1"/>
        <v>0</v>
      </c>
      <c r="L29" s="56">
        <v>0</v>
      </c>
      <c r="M29" s="56">
        <f t="shared" si="2"/>
        <v>0</v>
      </c>
      <c r="N29" s="56">
        <v>0</v>
      </c>
      <c r="O29" s="56">
        <f t="shared" si="3"/>
        <v>0</v>
      </c>
      <c r="P29" s="56">
        <v>2</v>
      </c>
      <c r="Q29" s="56">
        <f t="shared" si="4"/>
        <v>6</v>
      </c>
      <c r="R29" s="56">
        <v>0</v>
      </c>
      <c r="S29" s="56">
        <f t="shared" si="5"/>
        <v>0</v>
      </c>
      <c r="T29" s="56">
        <v>2</v>
      </c>
      <c r="U29" s="56">
        <f t="shared" si="6"/>
        <v>2</v>
      </c>
      <c r="V29" s="56">
        <v>1</v>
      </c>
      <c r="W29" s="56">
        <f t="shared" si="7"/>
        <v>0.5</v>
      </c>
      <c r="X29" s="56">
        <v>1</v>
      </c>
      <c r="Y29" s="56">
        <f t="shared" si="8"/>
        <v>1</v>
      </c>
      <c r="Z29" s="56">
        <v>1</v>
      </c>
      <c r="AA29" s="56">
        <f t="shared" si="9"/>
        <v>0.5</v>
      </c>
      <c r="AB29" s="56">
        <v>0</v>
      </c>
      <c r="AC29" s="56">
        <v>0</v>
      </c>
      <c r="AD29" s="56">
        <v>0</v>
      </c>
      <c r="AE29" s="56" t="s">
        <v>40</v>
      </c>
      <c r="AF29" s="56">
        <v>0</v>
      </c>
      <c r="AG29" s="60">
        <v>39805</v>
      </c>
      <c r="AH29" s="60">
        <v>31771</v>
      </c>
      <c r="AI29" s="61">
        <f t="shared" si="10"/>
        <v>19</v>
      </c>
      <c r="AJ29" s="61">
        <v>18</v>
      </c>
      <c r="AK29" s="58" t="s">
        <v>41</v>
      </c>
      <c r="AL29" s="58" t="s">
        <v>205</v>
      </c>
      <c r="AM29" s="62" t="s">
        <v>194</v>
      </c>
      <c r="AN29" s="58" t="s">
        <v>42</v>
      </c>
    </row>
    <row r="30" spans="1:40" ht="25.5" x14ac:dyDescent="0.2">
      <c r="A30" s="56">
        <v>7</v>
      </c>
      <c r="B30" s="63" t="s">
        <v>86</v>
      </c>
      <c r="C30" s="64" t="s">
        <v>87</v>
      </c>
      <c r="D30" s="61" t="s">
        <v>38</v>
      </c>
      <c r="E30" s="64">
        <v>2019</v>
      </c>
      <c r="F30" s="56" t="s">
        <v>88</v>
      </c>
      <c r="G30" s="56">
        <v>1</v>
      </c>
      <c r="H30" s="56">
        <f t="shared" si="0"/>
        <v>5</v>
      </c>
      <c r="I30" s="56">
        <v>4</v>
      </c>
      <c r="J30" s="56">
        <v>0</v>
      </c>
      <c r="K30" s="56">
        <f t="shared" si="1"/>
        <v>0</v>
      </c>
      <c r="L30" s="56">
        <v>0</v>
      </c>
      <c r="M30" s="56">
        <f t="shared" si="2"/>
        <v>0</v>
      </c>
      <c r="N30" s="56">
        <v>0</v>
      </c>
      <c r="O30" s="56">
        <f t="shared" si="3"/>
        <v>0</v>
      </c>
      <c r="P30" s="56">
        <v>2</v>
      </c>
      <c r="Q30" s="56">
        <f t="shared" si="4"/>
        <v>6</v>
      </c>
      <c r="R30" s="56">
        <v>0</v>
      </c>
      <c r="S30" s="56">
        <f t="shared" si="5"/>
        <v>0</v>
      </c>
      <c r="T30" s="56">
        <v>2</v>
      </c>
      <c r="U30" s="56">
        <f t="shared" si="6"/>
        <v>2</v>
      </c>
      <c r="V30" s="56">
        <v>2</v>
      </c>
      <c r="W30" s="56">
        <f t="shared" si="7"/>
        <v>1</v>
      </c>
      <c r="X30" s="56">
        <v>1</v>
      </c>
      <c r="Y30" s="56">
        <f t="shared" si="8"/>
        <v>1</v>
      </c>
      <c r="Z30" s="56">
        <v>0</v>
      </c>
      <c r="AA30" s="56">
        <f t="shared" si="9"/>
        <v>0</v>
      </c>
      <c r="AB30" s="56">
        <v>0</v>
      </c>
      <c r="AC30" s="56">
        <v>0</v>
      </c>
      <c r="AD30" s="56">
        <v>0</v>
      </c>
      <c r="AE30" s="56" t="s">
        <v>40</v>
      </c>
      <c r="AF30" s="56">
        <v>0</v>
      </c>
      <c r="AG30" s="65">
        <v>44753</v>
      </c>
      <c r="AH30" s="65">
        <v>41589</v>
      </c>
      <c r="AI30" s="61">
        <f t="shared" si="10"/>
        <v>19</v>
      </c>
      <c r="AJ30" s="61">
        <v>19</v>
      </c>
      <c r="AK30" s="61" t="s">
        <v>41</v>
      </c>
      <c r="AL30" s="61" t="s">
        <v>197</v>
      </c>
      <c r="AM30" s="95" t="s">
        <v>196</v>
      </c>
      <c r="AN30" s="61" t="s">
        <v>42</v>
      </c>
    </row>
    <row r="31" spans="1:40" x14ac:dyDescent="0.2">
      <c r="A31" s="66">
        <v>22</v>
      </c>
      <c r="B31" s="67" t="s">
        <v>89</v>
      </c>
      <c r="C31" s="67" t="s">
        <v>60</v>
      </c>
      <c r="D31" s="68" t="s">
        <v>38</v>
      </c>
      <c r="E31" s="69">
        <v>2019</v>
      </c>
      <c r="F31" s="66" t="s">
        <v>39</v>
      </c>
      <c r="G31" s="66">
        <v>1</v>
      </c>
      <c r="H31" s="66">
        <f t="shared" si="0"/>
        <v>5</v>
      </c>
      <c r="I31" s="66">
        <v>4</v>
      </c>
      <c r="J31" s="66">
        <v>0</v>
      </c>
      <c r="K31" s="66">
        <f t="shared" si="1"/>
        <v>0</v>
      </c>
      <c r="L31" s="66">
        <v>0</v>
      </c>
      <c r="M31" s="66">
        <f t="shared" si="2"/>
        <v>0</v>
      </c>
      <c r="N31" s="66">
        <v>0</v>
      </c>
      <c r="O31" s="66">
        <f t="shared" si="3"/>
        <v>0</v>
      </c>
      <c r="P31" s="66">
        <v>2</v>
      </c>
      <c r="Q31" s="66">
        <f t="shared" si="4"/>
        <v>6</v>
      </c>
      <c r="R31" s="66">
        <v>0</v>
      </c>
      <c r="S31" s="66">
        <f t="shared" si="5"/>
        <v>0</v>
      </c>
      <c r="T31" s="66">
        <v>2</v>
      </c>
      <c r="U31" s="66">
        <f t="shared" si="6"/>
        <v>2</v>
      </c>
      <c r="V31" s="66">
        <v>1</v>
      </c>
      <c r="W31" s="66">
        <f t="shared" si="7"/>
        <v>0.5</v>
      </c>
      <c r="X31" s="66">
        <v>1</v>
      </c>
      <c r="Y31" s="66">
        <f t="shared" si="8"/>
        <v>1</v>
      </c>
      <c r="Z31" s="66">
        <v>0</v>
      </c>
      <c r="AA31" s="66">
        <f t="shared" si="9"/>
        <v>0</v>
      </c>
      <c r="AB31" s="66">
        <v>0</v>
      </c>
      <c r="AC31" s="66">
        <v>0</v>
      </c>
      <c r="AD31" s="66">
        <v>0</v>
      </c>
      <c r="AE31" s="66" t="s">
        <v>40</v>
      </c>
      <c r="AF31" s="66">
        <v>0</v>
      </c>
      <c r="AG31" s="70">
        <v>42565</v>
      </c>
      <c r="AH31" s="70">
        <v>39398</v>
      </c>
      <c r="AI31" s="72">
        <f t="shared" si="10"/>
        <v>18.5</v>
      </c>
      <c r="AJ31" s="72">
        <v>20</v>
      </c>
      <c r="AK31" s="68" t="s">
        <v>45</v>
      </c>
      <c r="AL31" s="68" t="s">
        <v>199</v>
      </c>
      <c r="AM31" s="73" t="s">
        <v>198</v>
      </c>
      <c r="AN31" s="68" t="s">
        <v>42</v>
      </c>
    </row>
    <row r="32" spans="1:40" x14ac:dyDescent="0.2">
      <c r="A32" s="66">
        <v>5</v>
      </c>
      <c r="B32" s="67" t="s">
        <v>90</v>
      </c>
      <c r="C32" s="67" t="s">
        <v>91</v>
      </c>
      <c r="D32" s="68" t="s">
        <v>38</v>
      </c>
      <c r="E32" s="69">
        <v>2019</v>
      </c>
      <c r="F32" s="66" t="s">
        <v>39</v>
      </c>
      <c r="G32" s="66">
        <v>1</v>
      </c>
      <c r="H32" s="66">
        <f t="shared" si="0"/>
        <v>5</v>
      </c>
      <c r="I32" s="66">
        <v>4</v>
      </c>
      <c r="J32" s="66">
        <v>0</v>
      </c>
      <c r="K32" s="66">
        <f t="shared" si="1"/>
        <v>0</v>
      </c>
      <c r="L32" s="66">
        <v>0</v>
      </c>
      <c r="M32" s="66">
        <f t="shared" si="2"/>
        <v>0</v>
      </c>
      <c r="N32" s="66">
        <v>0</v>
      </c>
      <c r="O32" s="66">
        <f t="shared" si="3"/>
        <v>0</v>
      </c>
      <c r="P32" s="66">
        <v>2</v>
      </c>
      <c r="Q32" s="66">
        <f t="shared" si="4"/>
        <v>6</v>
      </c>
      <c r="R32" s="66">
        <v>0</v>
      </c>
      <c r="S32" s="66">
        <f t="shared" si="5"/>
        <v>0</v>
      </c>
      <c r="T32" s="66">
        <v>2</v>
      </c>
      <c r="U32" s="66">
        <f t="shared" si="6"/>
        <v>2</v>
      </c>
      <c r="V32" s="66">
        <v>1</v>
      </c>
      <c r="W32" s="66">
        <f t="shared" si="7"/>
        <v>0.5</v>
      </c>
      <c r="X32" s="66">
        <v>1</v>
      </c>
      <c r="Y32" s="66">
        <f t="shared" si="8"/>
        <v>1</v>
      </c>
      <c r="Z32" s="66">
        <v>0</v>
      </c>
      <c r="AA32" s="66">
        <f t="shared" si="9"/>
        <v>0</v>
      </c>
      <c r="AB32" s="66">
        <v>0</v>
      </c>
      <c r="AC32" s="66">
        <v>0</v>
      </c>
      <c r="AD32" s="66">
        <v>0</v>
      </c>
      <c r="AE32" s="66" t="s">
        <v>40</v>
      </c>
      <c r="AF32" s="66">
        <v>0</v>
      </c>
      <c r="AG32" s="70">
        <v>44027</v>
      </c>
      <c r="AH32" s="70">
        <v>37356</v>
      </c>
      <c r="AI32" s="72">
        <f t="shared" si="10"/>
        <v>18.5</v>
      </c>
      <c r="AJ32" s="72">
        <v>21</v>
      </c>
      <c r="AK32" s="68" t="s">
        <v>51</v>
      </c>
      <c r="AL32" s="68" t="s">
        <v>228</v>
      </c>
      <c r="AM32" s="73" t="s">
        <v>200</v>
      </c>
      <c r="AN32" s="68" t="s">
        <v>42</v>
      </c>
    </row>
    <row r="33" spans="1:40" x14ac:dyDescent="0.2">
      <c r="A33" s="66">
        <v>25</v>
      </c>
      <c r="B33" s="67" t="s">
        <v>75</v>
      </c>
      <c r="C33" s="67" t="s">
        <v>76</v>
      </c>
      <c r="D33" s="68" t="s">
        <v>38</v>
      </c>
      <c r="E33" s="69">
        <v>2019</v>
      </c>
      <c r="F33" s="66" t="s">
        <v>39</v>
      </c>
      <c r="G33" s="66">
        <v>1</v>
      </c>
      <c r="H33" s="66">
        <f t="shared" si="0"/>
        <v>5</v>
      </c>
      <c r="I33" s="66">
        <v>4</v>
      </c>
      <c r="J33" s="66">
        <v>0</v>
      </c>
      <c r="K33" s="66">
        <f t="shared" si="1"/>
        <v>0</v>
      </c>
      <c r="L33" s="66">
        <v>0</v>
      </c>
      <c r="M33" s="66">
        <f t="shared" si="2"/>
        <v>0</v>
      </c>
      <c r="N33" s="66">
        <v>0</v>
      </c>
      <c r="O33" s="66">
        <f t="shared" si="3"/>
        <v>0</v>
      </c>
      <c r="P33" s="66">
        <v>2</v>
      </c>
      <c r="Q33" s="66">
        <f t="shared" si="4"/>
        <v>6</v>
      </c>
      <c r="R33" s="66">
        <v>0</v>
      </c>
      <c r="S33" s="66">
        <f t="shared" si="5"/>
        <v>0</v>
      </c>
      <c r="T33" s="66">
        <v>2</v>
      </c>
      <c r="U33" s="66">
        <f t="shared" si="6"/>
        <v>2</v>
      </c>
      <c r="V33" s="66">
        <v>1</v>
      </c>
      <c r="W33" s="66">
        <f t="shared" si="7"/>
        <v>0.5</v>
      </c>
      <c r="X33" s="66">
        <v>1</v>
      </c>
      <c r="Y33" s="66">
        <f t="shared" si="8"/>
        <v>1</v>
      </c>
      <c r="Z33" s="66">
        <v>0</v>
      </c>
      <c r="AA33" s="66">
        <f t="shared" si="9"/>
        <v>0</v>
      </c>
      <c r="AB33" s="66">
        <v>0</v>
      </c>
      <c r="AC33" s="66">
        <v>0</v>
      </c>
      <c r="AD33" s="66">
        <v>0</v>
      </c>
      <c r="AE33" s="66" t="s">
        <v>39</v>
      </c>
      <c r="AF33" s="66">
        <v>0</v>
      </c>
      <c r="AG33" s="70">
        <v>44173</v>
      </c>
      <c r="AH33" s="70">
        <v>40185</v>
      </c>
      <c r="AI33" s="71">
        <f t="shared" si="10"/>
        <v>18.5</v>
      </c>
      <c r="AJ33" s="72">
        <v>22</v>
      </c>
      <c r="AK33" s="68" t="s">
        <v>51</v>
      </c>
      <c r="AL33" s="68" t="s">
        <v>189</v>
      </c>
      <c r="AM33" s="73" t="s">
        <v>188</v>
      </c>
      <c r="AN33" s="68" t="s">
        <v>42</v>
      </c>
    </row>
    <row r="34" spans="1:40" x14ac:dyDescent="0.2">
      <c r="A34" s="66">
        <v>3</v>
      </c>
      <c r="B34" s="67" t="s">
        <v>82</v>
      </c>
      <c r="C34" s="67" t="s">
        <v>83</v>
      </c>
      <c r="D34" s="68" t="s">
        <v>38</v>
      </c>
      <c r="E34" s="69">
        <v>2019</v>
      </c>
      <c r="F34" s="66" t="s">
        <v>39</v>
      </c>
      <c r="G34" s="66">
        <v>1</v>
      </c>
      <c r="H34" s="66">
        <f t="shared" si="0"/>
        <v>5</v>
      </c>
      <c r="I34" s="66">
        <v>4</v>
      </c>
      <c r="J34" s="66">
        <v>0</v>
      </c>
      <c r="K34" s="66">
        <f t="shared" si="1"/>
        <v>0</v>
      </c>
      <c r="L34" s="66">
        <v>0</v>
      </c>
      <c r="M34" s="66">
        <f t="shared" si="2"/>
        <v>0</v>
      </c>
      <c r="N34" s="66">
        <v>0.5</v>
      </c>
      <c r="O34" s="66">
        <f t="shared" si="3"/>
        <v>1</v>
      </c>
      <c r="P34" s="66">
        <v>2</v>
      </c>
      <c r="Q34" s="66">
        <f t="shared" si="4"/>
        <v>6</v>
      </c>
      <c r="R34" s="66">
        <v>0</v>
      </c>
      <c r="S34" s="66">
        <f t="shared" si="5"/>
        <v>0</v>
      </c>
      <c r="T34" s="66">
        <v>2</v>
      </c>
      <c r="U34" s="66">
        <f t="shared" si="6"/>
        <v>2</v>
      </c>
      <c r="V34" s="66">
        <v>1</v>
      </c>
      <c r="W34" s="66">
        <f t="shared" si="7"/>
        <v>0.5</v>
      </c>
      <c r="X34" s="66">
        <v>0</v>
      </c>
      <c r="Y34" s="66">
        <f t="shared" si="8"/>
        <v>0</v>
      </c>
      <c r="Z34" s="66">
        <v>0</v>
      </c>
      <c r="AA34" s="66">
        <f t="shared" si="9"/>
        <v>0</v>
      </c>
      <c r="AB34" s="66">
        <v>0</v>
      </c>
      <c r="AC34" s="66">
        <v>0</v>
      </c>
      <c r="AD34" s="66">
        <v>0</v>
      </c>
      <c r="AE34" s="66" t="s">
        <v>40</v>
      </c>
      <c r="AF34" s="66">
        <v>0</v>
      </c>
      <c r="AG34" s="182">
        <v>44753</v>
      </c>
      <c r="AH34" s="70">
        <v>40097</v>
      </c>
      <c r="AI34" s="71">
        <f t="shared" si="10"/>
        <v>18.5</v>
      </c>
      <c r="AJ34" s="72">
        <v>23</v>
      </c>
      <c r="AK34" s="68" t="s">
        <v>61</v>
      </c>
      <c r="AL34" s="68" t="s">
        <v>237</v>
      </c>
      <c r="AM34" s="73" t="s">
        <v>193</v>
      </c>
      <c r="AN34" s="68" t="s">
        <v>42</v>
      </c>
    </row>
    <row r="35" spans="1:40" x14ac:dyDescent="0.2">
      <c r="A35" s="11">
        <v>30</v>
      </c>
      <c r="B35" s="12" t="s">
        <v>92</v>
      </c>
      <c r="C35" s="12" t="s">
        <v>93</v>
      </c>
      <c r="D35" s="13" t="s">
        <v>38</v>
      </c>
      <c r="E35" s="18">
        <v>2019</v>
      </c>
      <c r="F35" s="11" t="s">
        <v>39</v>
      </c>
      <c r="G35" s="14">
        <v>1</v>
      </c>
      <c r="H35" s="11">
        <f t="shared" si="0"/>
        <v>5</v>
      </c>
      <c r="I35" s="14">
        <v>4</v>
      </c>
      <c r="J35" s="11">
        <v>0</v>
      </c>
      <c r="K35" s="11">
        <f t="shared" si="1"/>
        <v>0</v>
      </c>
      <c r="L35" s="11">
        <v>0</v>
      </c>
      <c r="M35" s="11">
        <f t="shared" si="2"/>
        <v>0</v>
      </c>
      <c r="N35" s="15">
        <v>0</v>
      </c>
      <c r="O35" s="15">
        <f t="shared" si="3"/>
        <v>0</v>
      </c>
      <c r="P35" s="14">
        <v>2</v>
      </c>
      <c r="Q35" s="11">
        <f t="shared" si="4"/>
        <v>6</v>
      </c>
      <c r="R35" s="14">
        <v>0</v>
      </c>
      <c r="S35" s="11">
        <f t="shared" si="5"/>
        <v>0</v>
      </c>
      <c r="T35" s="14">
        <v>1</v>
      </c>
      <c r="U35" s="15">
        <f t="shared" si="6"/>
        <v>1</v>
      </c>
      <c r="V35" s="14">
        <v>1</v>
      </c>
      <c r="W35" s="11">
        <f t="shared" si="7"/>
        <v>0.5</v>
      </c>
      <c r="X35" s="15">
        <v>0</v>
      </c>
      <c r="Y35" s="15">
        <f t="shared" si="8"/>
        <v>0</v>
      </c>
      <c r="Z35" s="15">
        <v>0</v>
      </c>
      <c r="AA35" s="15">
        <f t="shared" si="9"/>
        <v>0</v>
      </c>
      <c r="AB35" s="14">
        <v>0</v>
      </c>
      <c r="AC35" s="14">
        <v>0</v>
      </c>
      <c r="AD35" s="14">
        <v>0</v>
      </c>
      <c r="AE35" s="11" t="s">
        <v>40</v>
      </c>
      <c r="AF35" s="14">
        <v>0</v>
      </c>
      <c r="AG35" s="28">
        <v>39805</v>
      </c>
      <c r="AH35" s="28">
        <v>34370</v>
      </c>
      <c r="AI35" s="17">
        <f t="shared" si="10"/>
        <v>16.5</v>
      </c>
      <c r="AJ35" s="17">
        <v>24</v>
      </c>
      <c r="AK35" s="29" t="s">
        <v>41</v>
      </c>
      <c r="AL35" s="29" t="s">
        <v>203</v>
      </c>
      <c r="AM35" s="34" t="s">
        <v>202</v>
      </c>
      <c r="AN35" s="29" t="s">
        <v>42</v>
      </c>
    </row>
    <row r="36" spans="1:40" x14ac:dyDescent="0.2">
      <c r="A36" s="74">
        <v>2</v>
      </c>
      <c r="B36" s="75" t="s">
        <v>94</v>
      </c>
      <c r="C36" s="75" t="s">
        <v>95</v>
      </c>
      <c r="D36" s="76" t="s">
        <v>38</v>
      </c>
      <c r="E36" s="77">
        <v>2019</v>
      </c>
      <c r="F36" s="74" t="s">
        <v>39</v>
      </c>
      <c r="G36" s="74">
        <v>1</v>
      </c>
      <c r="H36" s="74">
        <f t="shared" si="0"/>
        <v>5</v>
      </c>
      <c r="I36" s="74">
        <v>4</v>
      </c>
      <c r="J36" s="74">
        <v>0</v>
      </c>
      <c r="K36" s="74">
        <f t="shared" si="1"/>
        <v>0</v>
      </c>
      <c r="L36" s="74">
        <v>0</v>
      </c>
      <c r="M36" s="74">
        <f t="shared" si="2"/>
        <v>0</v>
      </c>
      <c r="N36" s="74">
        <v>0</v>
      </c>
      <c r="O36" s="74">
        <f t="shared" si="3"/>
        <v>0</v>
      </c>
      <c r="P36" s="74">
        <v>2</v>
      </c>
      <c r="Q36" s="74">
        <f t="shared" si="4"/>
        <v>6</v>
      </c>
      <c r="R36" s="74">
        <v>0</v>
      </c>
      <c r="S36" s="74">
        <f t="shared" si="5"/>
        <v>0</v>
      </c>
      <c r="T36" s="74">
        <v>1</v>
      </c>
      <c r="U36" s="74">
        <f t="shared" si="6"/>
        <v>1</v>
      </c>
      <c r="V36" s="74">
        <v>0</v>
      </c>
      <c r="W36" s="74">
        <f t="shared" si="7"/>
        <v>0</v>
      </c>
      <c r="X36" s="74">
        <v>0</v>
      </c>
      <c r="Y36" s="74">
        <f t="shared" si="8"/>
        <v>0</v>
      </c>
      <c r="Z36" s="74">
        <v>0</v>
      </c>
      <c r="AA36" s="74">
        <f t="shared" si="9"/>
        <v>0</v>
      </c>
      <c r="AB36" s="74">
        <v>0</v>
      </c>
      <c r="AC36" s="74">
        <v>0</v>
      </c>
      <c r="AD36" s="74">
        <v>0</v>
      </c>
      <c r="AE36" s="74" t="s">
        <v>40</v>
      </c>
      <c r="AF36" s="74">
        <v>0</v>
      </c>
      <c r="AG36" s="78">
        <v>40171</v>
      </c>
      <c r="AH36" s="78">
        <v>32088</v>
      </c>
      <c r="AI36" s="79">
        <f t="shared" si="10"/>
        <v>16</v>
      </c>
      <c r="AJ36" s="79">
        <v>25</v>
      </c>
      <c r="AK36" s="80" t="s">
        <v>41</v>
      </c>
      <c r="AL36" s="80" t="s">
        <v>205</v>
      </c>
      <c r="AM36" s="81" t="s">
        <v>204</v>
      </c>
      <c r="AN36" s="76" t="s">
        <v>42</v>
      </c>
    </row>
    <row r="37" spans="1:40" x14ac:dyDescent="0.2">
      <c r="A37" s="74">
        <v>6</v>
      </c>
      <c r="B37" s="75" t="s">
        <v>96</v>
      </c>
      <c r="C37" s="75" t="s">
        <v>80</v>
      </c>
      <c r="D37" s="76" t="s">
        <v>38</v>
      </c>
      <c r="E37" s="82">
        <v>2019</v>
      </c>
      <c r="F37" s="74" t="s">
        <v>39</v>
      </c>
      <c r="G37" s="74">
        <v>1</v>
      </c>
      <c r="H37" s="74">
        <f t="shared" si="0"/>
        <v>5</v>
      </c>
      <c r="I37" s="74">
        <v>4</v>
      </c>
      <c r="J37" s="74">
        <v>0</v>
      </c>
      <c r="K37" s="74">
        <f t="shared" si="1"/>
        <v>0</v>
      </c>
      <c r="L37" s="74">
        <v>0</v>
      </c>
      <c r="M37" s="74">
        <f t="shared" si="2"/>
        <v>0</v>
      </c>
      <c r="N37" s="74">
        <v>0</v>
      </c>
      <c r="O37" s="74">
        <f t="shared" si="3"/>
        <v>0</v>
      </c>
      <c r="P37" s="74">
        <v>2</v>
      </c>
      <c r="Q37" s="74">
        <f t="shared" si="4"/>
        <v>6</v>
      </c>
      <c r="R37" s="74">
        <v>0</v>
      </c>
      <c r="S37" s="74">
        <f t="shared" si="5"/>
        <v>0</v>
      </c>
      <c r="T37" s="74">
        <v>0</v>
      </c>
      <c r="U37" s="74">
        <f t="shared" si="6"/>
        <v>0</v>
      </c>
      <c r="V37" s="74">
        <v>0</v>
      </c>
      <c r="W37" s="74">
        <f t="shared" si="7"/>
        <v>0</v>
      </c>
      <c r="X37" s="74">
        <v>1</v>
      </c>
      <c r="Y37" s="74">
        <f t="shared" si="8"/>
        <v>1</v>
      </c>
      <c r="Z37" s="74">
        <v>0</v>
      </c>
      <c r="AA37" s="74">
        <f t="shared" si="9"/>
        <v>0</v>
      </c>
      <c r="AB37" s="74">
        <v>0</v>
      </c>
      <c r="AC37" s="74">
        <v>0</v>
      </c>
      <c r="AD37" s="74">
        <v>0</v>
      </c>
      <c r="AE37" s="74" t="s">
        <v>40</v>
      </c>
      <c r="AF37" s="74">
        <v>0</v>
      </c>
      <c r="AG37" s="83">
        <v>40171</v>
      </c>
      <c r="AH37" s="83">
        <v>35764</v>
      </c>
      <c r="AI37" s="79">
        <f t="shared" si="10"/>
        <v>16</v>
      </c>
      <c r="AJ37" s="79">
        <v>26</v>
      </c>
      <c r="AK37" s="76" t="s">
        <v>41</v>
      </c>
      <c r="AL37" s="76" t="s">
        <v>212</v>
      </c>
      <c r="AM37" s="81" t="s">
        <v>206</v>
      </c>
      <c r="AN37" s="76" t="s">
        <v>42</v>
      </c>
    </row>
    <row r="38" spans="1:40" x14ac:dyDescent="0.2">
      <c r="A38" s="74">
        <v>1</v>
      </c>
      <c r="B38" s="75" t="s">
        <v>97</v>
      </c>
      <c r="C38" s="75" t="s">
        <v>98</v>
      </c>
      <c r="D38" s="76" t="s">
        <v>38</v>
      </c>
      <c r="E38" s="77">
        <v>2019</v>
      </c>
      <c r="F38" s="74" t="s">
        <v>39</v>
      </c>
      <c r="G38" s="74">
        <v>1</v>
      </c>
      <c r="H38" s="74">
        <f t="shared" si="0"/>
        <v>5</v>
      </c>
      <c r="I38" s="74">
        <v>4</v>
      </c>
      <c r="J38" s="74">
        <v>0</v>
      </c>
      <c r="K38" s="74">
        <f t="shared" si="1"/>
        <v>0</v>
      </c>
      <c r="L38" s="74">
        <v>0</v>
      </c>
      <c r="M38" s="74">
        <f t="shared" si="2"/>
        <v>0</v>
      </c>
      <c r="N38" s="74">
        <v>0</v>
      </c>
      <c r="O38" s="74">
        <f t="shared" si="3"/>
        <v>0</v>
      </c>
      <c r="P38" s="74">
        <v>2</v>
      </c>
      <c r="Q38" s="74">
        <f t="shared" si="4"/>
        <v>6</v>
      </c>
      <c r="R38" s="74">
        <v>0</v>
      </c>
      <c r="S38" s="74">
        <f t="shared" si="5"/>
        <v>0</v>
      </c>
      <c r="T38" s="74">
        <v>0</v>
      </c>
      <c r="U38" s="74">
        <f t="shared" si="6"/>
        <v>0</v>
      </c>
      <c r="V38" s="74">
        <v>0</v>
      </c>
      <c r="W38" s="74">
        <f t="shared" si="7"/>
        <v>0</v>
      </c>
      <c r="X38" s="74">
        <v>1</v>
      </c>
      <c r="Y38" s="74">
        <f t="shared" si="8"/>
        <v>1</v>
      </c>
      <c r="Z38" s="74">
        <v>0</v>
      </c>
      <c r="AA38" s="74">
        <f t="shared" si="9"/>
        <v>0</v>
      </c>
      <c r="AB38" s="74">
        <v>0</v>
      </c>
      <c r="AC38" s="74">
        <v>0</v>
      </c>
      <c r="AD38" s="74">
        <v>0</v>
      </c>
      <c r="AE38" s="74" t="s">
        <v>40</v>
      </c>
      <c r="AF38" s="74">
        <v>0</v>
      </c>
      <c r="AG38" s="78">
        <v>41101</v>
      </c>
      <c r="AH38" s="78">
        <v>30226</v>
      </c>
      <c r="AI38" s="79">
        <f t="shared" si="10"/>
        <v>16</v>
      </c>
      <c r="AJ38" s="79">
        <v>27</v>
      </c>
      <c r="AK38" s="80" t="s">
        <v>41</v>
      </c>
      <c r="AL38" s="80" t="s">
        <v>208</v>
      </c>
      <c r="AM38" s="81" t="s">
        <v>207</v>
      </c>
      <c r="AN38" s="76" t="s">
        <v>42</v>
      </c>
    </row>
    <row r="39" spans="1:40" x14ac:dyDescent="0.2">
      <c r="A39" s="74">
        <v>20</v>
      </c>
      <c r="B39" s="84" t="s">
        <v>99</v>
      </c>
      <c r="C39" s="84" t="s">
        <v>100</v>
      </c>
      <c r="D39" s="79" t="s">
        <v>38</v>
      </c>
      <c r="E39" s="85">
        <v>2019</v>
      </c>
      <c r="F39" s="74" t="s">
        <v>88</v>
      </c>
      <c r="G39" s="74">
        <v>1</v>
      </c>
      <c r="H39" s="74">
        <f t="shared" si="0"/>
        <v>5</v>
      </c>
      <c r="I39" s="74">
        <v>4</v>
      </c>
      <c r="J39" s="74">
        <v>0</v>
      </c>
      <c r="K39" s="74">
        <f t="shared" si="1"/>
        <v>0</v>
      </c>
      <c r="L39" s="74">
        <v>0</v>
      </c>
      <c r="M39" s="74">
        <f t="shared" si="2"/>
        <v>0</v>
      </c>
      <c r="N39" s="74">
        <v>0</v>
      </c>
      <c r="O39" s="74">
        <f t="shared" si="3"/>
        <v>0</v>
      </c>
      <c r="P39" s="74">
        <v>2</v>
      </c>
      <c r="Q39" s="74">
        <f t="shared" si="4"/>
        <v>6</v>
      </c>
      <c r="R39" s="74">
        <v>0</v>
      </c>
      <c r="S39" s="74">
        <f t="shared" si="5"/>
        <v>0</v>
      </c>
      <c r="T39" s="74">
        <v>0</v>
      </c>
      <c r="U39" s="74">
        <f t="shared" si="6"/>
        <v>0</v>
      </c>
      <c r="V39" s="74">
        <v>0</v>
      </c>
      <c r="W39" s="74">
        <f t="shared" si="7"/>
        <v>0</v>
      </c>
      <c r="X39" s="74">
        <v>1</v>
      </c>
      <c r="Y39" s="74">
        <f t="shared" si="8"/>
        <v>1</v>
      </c>
      <c r="Z39" s="74">
        <v>0</v>
      </c>
      <c r="AA39" s="74">
        <f t="shared" si="9"/>
        <v>0</v>
      </c>
      <c r="AB39" s="74">
        <v>0</v>
      </c>
      <c r="AC39" s="74">
        <v>0</v>
      </c>
      <c r="AD39" s="74">
        <v>0</v>
      </c>
      <c r="AE39" s="74" t="s">
        <v>40</v>
      </c>
      <c r="AF39" s="74">
        <v>0</v>
      </c>
      <c r="AG39" s="86">
        <v>42744</v>
      </c>
      <c r="AH39" s="86">
        <v>38318</v>
      </c>
      <c r="AI39" s="79">
        <f t="shared" si="10"/>
        <v>16</v>
      </c>
      <c r="AJ39" s="79">
        <v>28</v>
      </c>
      <c r="AK39" s="79" t="s">
        <v>41</v>
      </c>
      <c r="AL39" s="79" t="s">
        <v>177</v>
      </c>
      <c r="AM39" s="81" t="s">
        <v>209</v>
      </c>
      <c r="AN39" s="76" t="s">
        <v>42</v>
      </c>
    </row>
    <row r="40" spans="1:40" x14ac:dyDescent="0.2">
      <c r="A40" s="11">
        <v>28</v>
      </c>
      <c r="B40" s="12" t="s">
        <v>101</v>
      </c>
      <c r="C40" s="12" t="s">
        <v>37</v>
      </c>
      <c r="D40" s="13" t="s">
        <v>38</v>
      </c>
      <c r="E40" s="18">
        <v>2018</v>
      </c>
      <c r="F40" s="11" t="s">
        <v>39</v>
      </c>
      <c r="G40" s="14">
        <v>2</v>
      </c>
      <c r="H40" s="11">
        <f t="shared" si="0"/>
        <v>10</v>
      </c>
      <c r="I40" s="14">
        <v>4</v>
      </c>
      <c r="J40" s="11">
        <v>0</v>
      </c>
      <c r="K40" s="11">
        <f t="shared" si="1"/>
        <v>0</v>
      </c>
      <c r="L40" s="11">
        <v>0</v>
      </c>
      <c r="M40" s="11">
        <f t="shared" si="2"/>
        <v>0</v>
      </c>
      <c r="N40" s="15">
        <v>0</v>
      </c>
      <c r="O40" s="15">
        <f t="shared" si="3"/>
        <v>0</v>
      </c>
      <c r="P40" s="14">
        <v>0</v>
      </c>
      <c r="Q40" s="11">
        <f t="shared" si="4"/>
        <v>0</v>
      </c>
      <c r="R40" s="14">
        <v>0</v>
      </c>
      <c r="S40" s="11">
        <f t="shared" si="5"/>
        <v>0</v>
      </c>
      <c r="T40" s="14">
        <v>0</v>
      </c>
      <c r="U40" s="15">
        <f t="shared" si="6"/>
        <v>0</v>
      </c>
      <c r="V40" s="14">
        <v>0</v>
      </c>
      <c r="W40" s="11">
        <f t="shared" si="7"/>
        <v>0</v>
      </c>
      <c r="X40" s="15">
        <v>0</v>
      </c>
      <c r="Y40" s="15">
        <f t="shared" si="8"/>
        <v>0</v>
      </c>
      <c r="Z40" s="15">
        <v>0</v>
      </c>
      <c r="AA40" s="15">
        <f t="shared" si="9"/>
        <v>0</v>
      </c>
      <c r="AB40" s="14">
        <v>0</v>
      </c>
      <c r="AC40" s="14">
        <v>0</v>
      </c>
      <c r="AD40" s="14">
        <v>0</v>
      </c>
      <c r="AE40" s="11" t="s">
        <v>40</v>
      </c>
      <c r="AF40" s="14">
        <v>0</v>
      </c>
      <c r="AG40" s="19">
        <v>42386</v>
      </c>
      <c r="AH40" s="19">
        <v>35730</v>
      </c>
      <c r="AI40" s="17">
        <f t="shared" si="10"/>
        <v>14</v>
      </c>
      <c r="AJ40" s="17">
        <v>29</v>
      </c>
      <c r="AK40" s="13" t="s">
        <v>51</v>
      </c>
      <c r="AL40" s="13" t="s">
        <v>201</v>
      </c>
      <c r="AM40" s="34" t="s">
        <v>210</v>
      </c>
      <c r="AN40" s="13" t="s">
        <v>42</v>
      </c>
    </row>
    <row r="41" spans="1:40" x14ac:dyDescent="0.2">
      <c r="A41" s="14">
        <v>17</v>
      </c>
      <c r="B41" s="12" t="s">
        <v>70</v>
      </c>
      <c r="C41" s="12" t="s">
        <v>102</v>
      </c>
      <c r="D41" s="13" t="s">
        <v>38</v>
      </c>
      <c r="E41" s="18">
        <v>2022</v>
      </c>
      <c r="F41" s="11" t="s">
        <v>39</v>
      </c>
      <c r="G41" s="14">
        <v>0</v>
      </c>
      <c r="H41" s="11">
        <f t="shared" si="0"/>
        <v>0</v>
      </c>
      <c r="I41" s="14">
        <v>4</v>
      </c>
      <c r="J41" s="11">
        <v>0</v>
      </c>
      <c r="K41" s="11">
        <f t="shared" si="1"/>
        <v>0</v>
      </c>
      <c r="L41" s="11">
        <v>0</v>
      </c>
      <c r="M41" s="11">
        <f t="shared" si="2"/>
        <v>0</v>
      </c>
      <c r="N41" s="15">
        <v>0</v>
      </c>
      <c r="O41" s="15">
        <f t="shared" si="3"/>
        <v>0</v>
      </c>
      <c r="P41" s="14">
        <v>1</v>
      </c>
      <c r="Q41" s="11">
        <f t="shared" si="4"/>
        <v>3</v>
      </c>
      <c r="R41" s="14">
        <v>0</v>
      </c>
      <c r="S41" s="11">
        <f t="shared" si="5"/>
        <v>0</v>
      </c>
      <c r="T41" s="14">
        <v>0</v>
      </c>
      <c r="U41" s="15">
        <f t="shared" si="6"/>
        <v>0</v>
      </c>
      <c r="V41" s="14">
        <v>0</v>
      </c>
      <c r="W41" s="11">
        <f t="shared" si="7"/>
        <v>0</v>
      </c>
      <c r="X41" s="15">
        <v>1</v>
      </c>
      <c r="Y41" s="15">
        <f t="shared" si="8"/>
        <v>1</v>
      </c>
      <c r="Z41" s="15">
        <v>1</v>
      </c>
      <c r="AA41" s="15">
        <f t="shared" si="9"/>
        <v>0.5</v>
      </c>
      <c r="AB41" s="14">
        <v>0</v>
      </c>
      <c r="AC41" s="14">
        <v>0</v>
      </c>
      <c r="AD41" s="14">
        <v>0</v>
      </c>
      <c r="AE41" s="11" t="s">
        <v>40</v>
      </c>
      <c r="AF41" s="14">
        <v>0</v>
      </c>
      <c r="AG41" s="19">
        <v>44027</v>
      </c>
      <c r="AH41" s="19">
        <v>41077</v>
      </c>
      <c r="AI41" s="17">
        <f t="shared" si="10"/>
        <v>8.5</v>
      </c>
      <c r="AJ41" s="17">
        <v>30</v>
      </c>
      <c r="AK41" s="13" t="s">
        <v>41</v>
      </c>
      <c r="AL41" s="13" t="s">
        <v>197</v>
      </c>
      <c r="AM41" s="34" t="s">
        <v>233</v>
      </c>
      <c r="AN41" s="13" t="s">
        <v>42</v>
      </c>
    </row>
    <row r="42" spans="1:40" x14ac:dyDescent="0.2">
      <c r="A42" s="11">
        <v>10</v>
      </c>
      <c r="B42" s="12" t="s">
        <v>103</v>
      </c>
      <c r="C42" s="12" t="s">
        <v>104</v>
      </c>
      <c r="D42" s="13" t="s">
        <v>38</v>
      </c>
      <c r="E42" s="18">
        <v>2022</v>
      </c>
      <c r="F42" s="11" t="s">
        <v>39</v>
      </c>
      <c r="G42" s="14">
        <v>0</v>
      </c>
      <c r="H42" s="11">
        <f t="shared" si="0"/>
        <v>0</v>
      </c>
      <c r="I42" s="14">
        <v>4</v>
      </c>
      <c r="J42" s="11">
        <v>0</v>
      </c>
      <c r="K42" s="11">
        <f t="shared" si="1"/>
        <v>0</v>
      </c>
      <c r="L42" s="11">
        <v>0</v>
      </c>
      <c r="M42" s="11">
        <f t="shared" si="2"/>
        <v>0</v>
      </c>
      <c r="N42" s="15">
        <v>0</v>
      </c>
      <c r="O42" s="15">
        <f t="shared" si="3"/>
        <v>0</v>
      </c>
      <c r="P42" s="14">
        <v>0</v>
      </c>
      <c r="Q42" s="11">
        <f t="shared" si="4"/>
        <v>0</v>
      </c>
      <c r="R42" s="14">
        <v>0</v>
      </c>
      <c r="S42" s="11">
        <f t="shared" si="5"/>
        <v>0</v>
      </c>
      <c r="T42" s="14">
        <v>2</v>
      </c>
      <c r="U42" s="15">
        <f t="shared" si="6"/>
        <v>2</v>
      </c>
      <c r="V42" s="14">
        <v>0</v>
      </c>
      <c r="W42" s="11">
        <f t="shared" si="7"/>
        <v>0</v>
      </c>
      <c r="X42" s="15">
        <v>0</v>
      </c>
      <c r="Y42" s="15">
        <f t="shared" si="8"/>
        <v>0</v>
      </c>
      <c r="Z42" s="15">
        <v>1</v>
      </c>
      <c r="AA42" s="15">
        <f t="shared" si="9"/>
        <v>0.5</v>
      </c>
      <c r="AB42" s="14">
        <v>0</v>
      </c>
      <c r="AC42" s="14">
        <v>0</v>
      </c>
      <c r="AD42" s="14">
        <v>0</v>
      </c>
      <c r="AE42" s="11" t="s">
        <v>40</v>
      </c>
      <c r="AF42" s="14">
        <v>0</v>
      </c>
      <c r="AG42" s="19">
        <v>41815</v>
      </c>
      <c r="AH42" s="19">
        <v>36570</v>
      </c>
      <c r="AI42" s="17">
        <f t="shared" si="10"/>
        <v>6.5</v>
      </c>
      <c r="AJ42" s="17">
        <v>31</v>
      </c>
      <c r="AK42" s="13" t="s">
        <v>41</v>
      </c>
      <c r="AL42" s="13" t="s">
        <v>235</v>
      </c>
      <c r="AM42" s="34" t="s">
        <v>211</v>
      </c>
      <c r="AN42" s="13" t="s">
        <v>42</v>
      </c>
    </row>
    <row r="44" spans="1:40" ht="66" customHeight="1" x14ac:dyDescent="0.2">
      <c r="C44" s="220" t="s">
        <v>375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/>
    </row>
  </sheetData>
  <sheetProtection algorithmName="SHA-512" hashValue="v/+rURYtGZslaob5hqgsicggJymPQpKIdWjAgP3XCWfIXZDNhyH9d/pn4hMleHplIrZeKZxkDUVN5IY5ScYuGg==" saltValue="qlqzrkz0/Fxc7Cf17cXbGQ==" spinCount="100000" sheet="1" objects="1" scenarios="1" selectLockedCells="1" selectUnlockedCells="1"/>
  <sortState ref="A12:AQ42">
    <sortCondition ref="AJ12:AJ42"/>
  </sortState>
  <mergeCells count="32">
    <mergeCell ref="AL10:AL11"/>
    <mergeCell ref="AM10:AM11"/>
    <mergeCell ref="AN10:AN11"/>
    <mergeCell ref="P10:Q10"/>
    <mergeCell ref="R10:S10"/>
    <mergeCell ref="T10:U10"/>
    <mergeCell ref="AK10:AK11"/>
    <mergeCell ref="C44:N44"/>
    <mergeCell ref="AE10:AF10"/>
    <mergeCell ref="AG10:AH10"/>
    <mergeCell ref="AI10:AI11"/>
    <mergeCell ref="AJ10:AJ11"/>
    <mergeCell ref="AB10:AD10"/>
    <mergeCell ref="G10:H10"/>
    <mergeCell ref="I10:I11"/>
    <mergeCell ref="J10:K10"/>
    <mergeCell ref="V10:W10"/>
    <mergeCell ref="X10:Y10"/>
    <mergeCell ref="Z10:AA10"/>
    <mergeCell ref="I2:V2"/>
    <mergeCell ref="A10:A11"/>
    <mergeCell ref="B10:B11"/>
    <mergeCell ref="C10:C11"/>
    <mergeCell ref="D10:D11"/>
    <mergeCell ref="E10:F10"/>
    <mergeCell ref="I3:V3"/>
    <mergeCell ref="I4:V4"/>
    <mergeCell ref="D6:AA7"/>
    <mergeCell ref="E9:H9"/>
    <mergeCell ref="J9:AA9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5"/>
  <sheetViews>
    <sheetView topLeftCell="Q10" zoomScale="84" zoomScaleNormal="84" workbookViewId="0">
      <selection activeCell="T17" sqref="T17"/>
    </sheetView>
  </sheetViews>
  <sheetFormatPr baseColWidth="10" defaultRowHeight="15" x14ac:dyDescent="0.25"/>
  <cols>
    <col min="2" max="2" width="16.140625" customWidth="1"/>
    <col min="3" max="3" width="15.140625" customWidth="1"/>
    <col min="4" max="4" width="14.5703125" customWidth="1"/>
    <col min="34" max="34" width="13.5703125" customWidth="1"/>
    <col min="38" max="38" width="18.42578125" customWidth="1"/>
    <col min="39" max="39" width="62.5703125" customWidth="1"/>
    <col min="40" max="40" width="14" customWidth="1"/>
  </cols>
  <sheetData>
    <row r="1" spans="1:4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3"/>
    </row>
    <row r="2" spans="1:40" x14ac:dyDescent="0.25">
      <c r="A2" s="1"/>
      <c r="B2" s="1"/>
      <c r="C2" s="1"/>
      <c r="D2" s="1"/>
      <c r="E2" s="1"/>
      <c r="F2" s="1"/>
      <c r="G2" s="1"/>
      <c r="H2" s="1"/>
      <c r="I2" s="192" t="s">
        <v>105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3"/>
    </row>
    <row r="3" spans="1:40" x14ac:dyDescent="0.25">
      <c r="A3" s="1"/>
      <c r="B3" s="1"/>
      <c r="C3" s="1"/>
      <c r="D3" s="1"/>
      <c r="E3" s="1"/>
      <c r="F3" s="1"/>
      <c r="G3" s="1"/>
      <c r="H3" s="1"/>
      <c r="I3" s="201" t="s">
        <v>106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03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3"/>
    </row>
    <row r="4" spans="1:40" ht="15.75" thickBot="1" x14ac:dyDescent="0.3">
      <c r="A4" s="1"/>
      <c r="B4" s="1"/>
      <c r="C4" s="1"/>
      <c r="D4" s="1"/>
      <c r="E4" s="1"/>
      <c r="F4" s="1"/>
      <c r="G4" s="1"/>
      <c r="H4" s="1"/>
      <c r="I4" s="204" t="s">
        <v>107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2"/>
      <c r="AK4" s="2"/>
      <c r="AL4" s="2"/>
      <c r="AM4" s="2"/>
      <c r="AN4" s="3"/>
    </row>
    <row r="5" spans="1:40" ht="15.75" thickBot="1" x14ac:dyDescent="0.3">
      <c r="A5" s="1"/>
      <c r="B5" s="1"/>
      <c r="C5" s="1"/>
      <c r="D5" s="1"/>
      <c r="E5" s="1"/>
      <c r="F5" s="1"/>
      <c r="G5" s="1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  <c r="AJ5" s="2"/>
      <c r="AK5" s="2"/>
      <c r="AL5" s="2"/>
      <c r="AM5" s="2"/>
      <c r="AN5" s="3"/>
    </row>
    <row r="6" spans="1:40" x14ac:dyDescent="0.25">
      <c r="A6" s="1"/>
      <c r="B6" s="1"/>
      <c r="C6" s="1"/>
      <c r="D6" s="207" t="s">
        <v>111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9"/>
      <c r="AB6" s="31"/>
      <c r="AC6" s="31"/>
      <c r="AD6" s="31"/>
      <c r="AE6" s="31"/>
      <c r="AF6" s="31"/>
      <c r="AG6" s="31"/>
      <c r="AH6" s="31"/>
      <c r="AI6" s="2"/>
      <c r="AJ6" s="2"/>
      <c r="AK6" s="2"/>
      <c r="AL6" s="2"/>
      <c r="AM6" s="2"/>
      <c r="AN6" s="3"/>
    </row>
    <row r="7" spans="1:40" ht="15.75" thickBot="1" x14ac:dyDescent="0.3">
      <c r="A7" s="1"/>
      <c r="B7" s="1"/>
      <c r="C7" s="1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2"/>
      <c r="AB7" s="31"/>
      <c r="AC7" s="31"/>
      <c r="AD7" s="31"/>
      <c r="AE7" s="31"/>
      <c r="AF7" s="31"/>
      <c r="AG7" s="31"/>
      <c r="AH7" s="31"/>
      <c r="AI7" s="2"/>
      <c r="AJ7" s="2"/>
      <c r="AK7" s="2"/>
      <c r="AL7" s="2"/>
      <c r="AM7" s="2"/>
      <c r="AN7" s="3"/>
    </row>
    <row r="8" spans="1:40" ht="15.75" thickBot="1" x14ac:dyDescent="0.3">
      <c r="A8" s="1"/>
      <c r="B8" s="1"/>
      <c r="C8" s="1"/>
      <c r="D8" s="1"/>
      <c r="E8" s="30"/>
      <c r="F8" s="30"/>
      <c r="G8" s="30"/>
      <c r="H8" s="30"/>
      <c r="I8" s="30"/>
      <c r="J8" s="30"/>
      <c r="K8" s="3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  <c r="AJ8" s="2"/>
      <c r="AK8" s="2"/>
      <c r="AL8" s="2"/>
      <c r="AM8" s="2"/>
      <c r="AN8" s="3"/>
    </row>
    <row r="9" spans="1:40" ht="46.5" customHeight="1" thickBot="1" x14ac:dyDescent="0.3">
      <c r="A9" s="1"/>
      <c r="B9" s="1"/>
      <c r="C9" s="1"/>
      <c r="D9" s="1"/>
      <c r="E9" s="231" t="s">
        <v>0</v>
      </c>
      <c r="F9" s="232"/>
      <c r="G9" s="232"/>
      <c r="H9" s="233"/>
      <c r="I9" s="1"/>
      <c r="J9" s="234" t="s">
        <v>1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6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3"/>
    </row>
    <row r="10" spans="1:40" ht="51.75" customHeight="1" thickBot="1" x14ac:dyDescent="0.3">
      <c r="A10" s="195" t="s">
        <v>376</v>
      </c>
      <c r="B10" s="196" t="s">
        <v>3</v>
      </c>
      <c r="C10" s="196" t="s">
        <v>4</v>
      </c>
      <c r="D10" s="197" t="s">
        <v>5</v>
      </c>
      <c r="E10" s="199" t="s">
        <v>6</v>
      </c>
      <c r="F10" s="200"/>
      <c r="G10" s="198" t="s">
        <v>7</v>
      </c>
      <c r="H10" s="198"/>
      <c r="I10" s="228" t="s">
        <v>8</v>
      </c>
      <c r="J10" s="199" t="s">
        <v>9</v>
      </c>
      <c r="K10" s="219"/>
      <c r="L10" s="199" t="s">
        <v>10</v>
      </c>
      <c r="M10" s="219"/>
      <c r="N10" s="237" t="s">
        <v>11</v>
      </c>
      <c r="O10" s="238"/>
      <c r="P10" s="199" t="s">
        <v>12</v>
      </c>
      <c r="Q10" s="219"/>
      <c r="R10" s="199" t="s">
        <v>13</v>
      </c>
      <c r="S10" s="219"/>
      <c r="T10" s="199" t="s">
        <v>14</v>
      </c>
      <c r="U10" s="219"/>
      <c r="V10" s="199" t="s">
        <v>15</v>
      </c>
      <c r="W10" s="219"/>
      <c r="X10" s="199" t="s">
        <v>16</v>
      </c>
      <c r="Y10" s="219"/>
      <c r="Z10" s="199" t="s">
        <v>17</v>
      </c>
      <c r="AA10" s="219"/>
      <c r="AB10" s="223" t="s">
        <v>18</v>
      </c>
      <c r="AC10" s="227"/>
      <c r="AD10" s="224"/>
      <c r="AE10" s="223" t="s">
        <v>19</v>
      </c>
      <c r="AF10" s="224"/>
      <c r="AG10" s="225" t="s">
        <v>20</v>
      </c>
      <c r="AH10" s="226"/>
      <c r="AI10" s="196" t="s">
        <v>21</v>
      </c>
      <c r="AJ10" s="196" t="s">
        <v>23</v>
      </c>
      <c r="AK10" s="197" t="s">
        <v>22</v>
      </c>
      <c r="AL10" s="197" t="s">
        <v>109</v>
      </c>
      <c r="AM10" s="228" t="s">
        <v>110</v>
      </c>
      <c r="AN10" s="195" t="s">
        <v>24</v>
      </c>
    </row>
    <row r="11" spans="1:40" ht="63.75" x14ac:dyDescent="0.25">
      <c r="A11" s="195"/>
      <c r="B11" s="196"/>
      <c r="C11" s="196"/>
      <c r="D11" s="198"/>
      <c r="E11" s="6" t="s">
        <v>25</v>
      </c>
      <c r="F11" s="6" t="s">
        <v>26</v>
      </c>
      <c r="G11" s="6" t="s">
        <v>27</v>
      </c>
      <c r="H11" s="6" t="s">
        <v>28</v>
      </c>
      <c r="I11" s="229"/>
      <c r="J11" s="6" t="s">
        <v>27</v>
      </c>
      <c r="K11" s="6" t="s">
        <v>28</v>
      </c>
      <c r="L11" s="6" t="s">
        <v>27</v>
      </c>
      <c r="M11" s="6" t="s">
        <v>28</v>
      </c>
      <c r="N11" s="20" t="s">
        <v>27</v>
      </c>
      <c r="O11" s="20" t="s">
        <v>28</v>
      </c>
      <c r="P11" s="6" t="s">
        <v>27</v>
      </c>
      <c r="Q11" s="6" t="s">
        <v>28</v>
      </c>
      <c r="R11" s="6" t="s">
        <v>27</v>
      </c>
      <c r="S11" s="6" t="s">
        <v>28</v>
      </c>
      <c r="T11" s="6" t="s">
        <v>27</v>
      </c>
      <c r="U11" s="6" t="s">
        <v>28</v>
      </c>
      <c r="V11" s="6" t="s">
        <v>27</v>
      </c>
      <c r="W11" s="6" t="s">
        <v>28</v>
      </c>
      <c r="X11" s="6" t="s">
        <v>27</v>
      </c>
      <c r="Y11" s="6" t="s">
        <v>28</v>
      </c>
      <c r="Z11" s="6" t="s">
        <v>27</v>
      </c>
      <c r="AA11" s="6" t="s">
        <v>28</v>
      </c>
      <c r="AB11" s="7" t="s">
        <v>29</v>
      </c>
      <c r="AC11" s="7" t="s">
        <v>30</v>
      </c>
      <c r="AD11" s="7" t="s">
        <v>31</v>
      </c>
      <c r="AE11" s="8" t="s">
        <v>32</v>
      </c>
      <c r="AF11" s="8" t="s">
        <v>33</v>
      </c>
      <c r="AG11" s="9" t="s">
        <v>34</v>
      </c>
      <c r="AH11" s="10" t="s">
        <v>35</v>
      </c>
      <c r="AI11" s="196"/>
      <c r="AJ11" s="196"/>
      <c r="AK11" s="198"/>
      <c r="AL11" s="198"/>
      <c r="AM11" s="229"/>
      <c r="AN11" s="195"/>
    </row>
    <row r="12" spans="1:40" ht="33" x14ac:dyDescent="0.25">
      <c r="A12" s="116">
        <v>2</v>
      </c>
      <c r="B12" s="122" t="s">
        <v>112</v>
      </c>
      <c r="C12" s="122" t="s">
        <v>113</v>
      </c>
      <c r="D12" s="126" t="s">
        <v>114</v>
      </c>
      <c r="E12" s="119">
        <v>2017</v>
      </c>
      <c r="F12" s="116" t="s">
        <v>81</v>
      </c>
      <c r="G12" s="116">
        <v>3</v>
      </c>
      <c r="H12" s="116">
        <f t="shared" ref="H12:H25" si="0">G12*5</f>
        <v>15</v>
      </c>
      <c r="I12" s="116">
        <v>4</v>
      </c>
      <c r="J12" s="116">
        <v>0</v>
      </c>
      <c r="K12" s="116">
        <f t="shared" ref="K12:K25" si="1">J12*5</f>
        <v>0</v>
      </c>
      <c r="L12" s="116">
        <v>0</v>
      </c>
      <c r="M12" s="116">
        <f t="shared" ref="M12:M25" si="2">L12*3</f>
        <v>0</v>
      </c>
      <c r="N12" s="120">
        <v>0.5</v>
      </c>
      <c r="O12" s="120">
        <f t="shared" ref="O12:O25" si="3">N12*2</f>
        <v>1</v>
      </c>
      <c r="P12" s="116">
        <v>2</v>
      </c>
      <c r="Q12" s="116">
        <f t="shared" ref="Q12:Q25" si="4">P12*3</f>
        <v>6</v>
      </c>
      <c r="R12" s="116">
        <v>2</v>
      </c>
      <c r="S12" s="116">
        <f t="shared" ref="S12:S25" si="5">R12*2</f>
        <v>4</v>
      </c>
      <c r="T12" s="116">
        <v>2</v>
      </c>
      <c r="U12" s="116">
        <f t="shared" ref="U12:U25" si="6">T12*1</f>
        <v>2</v>
      </c>
      <c r="V12" s="116">
        <v>2</v>
      </c>
      <c r="W12" s="116">
        <f t="shared" ref="W12:W25" si="7">V12*0.5</f>
        <v>1</v>
      </c>
      <c r="X12" s="120">
        <v>1</v>
      </c>
      <c r="Y12" s="120">
        <f>X12*1</f>
        <v>1</v>
      </c>
      <c r="Z12" s="120">
        <v>0</v>
      </c>
      <c r="AA12" s="120">
        <f t="shared" ref="AA12:AA25" si="8">Z12*0.5</f>
        <v>0</v>
      </c>
      <c r="AB12" s="120">
        <v>0</v>
      </c>
      <c r="AC12" s="120">
        <v>0</v>
      </c>
      <c r="AD12" s="120">
        <v>1</v>
      </c>
      <c r="AE12" s="116">
        <v>1</v>
      </c>
      <c r="AF12" s="116">
        <f t="shared" ref="AF12:AF25" si="9">AE12*3</f>
        <v>3</v>
      </c>
      <c r="AG12" s="139">
        <v>43664</v>
      </c>
      <c r="AH12" s="139">
        <v>42444</v>
      </c>
      <c r="AI12" s="121">
        <f t="shared" ref="AI12:AI25" si="10">AF12+AD12+AC12+AB12+AA12+Y12+W12+U12+S12+Q12+O12+M12+K12+I12+H12</f>
        <v>38</v>
      </c>
      <c r="AJ12" s="122" t="s">
        <v>115</v>
      </c>
      <c r="AK12" s="122">
        <v>1</v>
      </c>
      <c r="AL12" s="122" t="s">
        <v>203</v>
      </c>
      <c r="AM12" s="127" t="s">
        <v>213</v>
      </c>
      <c r="AN12" s="121" t="s">
        <v>116</v>
      </c>
    </row>
    <row r="13" spans="1:40" ht="33" x14ac:dyDescent="0.25">
      <c r="A13" s="116">
        <v>5</v>
      </c>
      <c r="B13" s="122" t="s">
        <v>117</v>
      </c>
      <c r="C13" s="122" t="s">
        <v>118</v>
      </c>
      <c r="D13" s="126" t="s">
        <v>114</v>
      </c>
      <c r="E13" s="120">
        <v>2018</v>
      </c>
      <c r="F13" s="116" t="s">
        <v>81</v>
      </c>
      <c r="G13" s="116">
        <v>2</v>
      </c>
      <c r="H13" s="116">
        <f t="shared" si="0"/>
        <v>10</v>
      </c>
      <c r="I13" s="116">
        <v>4</v>
      </c>
      <c r="J13" s="116">
        <v>0</v>
      </c>
      <c r="K13" s="116">
        <f t="shared" si="1"/>
        <v>0</v>
      </c>
      <c r="L13" s="116">
        <v>0</v>
      </c>
      <c r="M13" s="116">
        <f t="shared" si="2"/>
        <v>0</v>
      </c>
      <c r="N13" s="120">
        <v>1</v>
      </c>
      <c r="O13" s="120">
        <f t="shared" si="3"/>
        <v>2</v>
      </c>
      <c r="P13" s="116">
        <v>2</v>
      </c>
      <c r="Q13" s="116">
        <f t="shared" si="4"/>
        <v>6</v>
      </c>
      <c r="R13" s="116">
        <v>2</v>
      </c>
      <c r="S13" s="116">
        <f t="shared" si="5"/>
        <v>4</v>
      </c>
      <c r="T13" s="116">
        <v>1</v>
      </c>
      <c r="U13" s="116">
        <f t="shared" si="6"/>
        <v>1</v>
      </c>
      <c r="V13" s="116">
        <v>0</v>
      </c>
      <c r="W13" s="116">
        <f t="shared" si="7"/>
        <v>0</v>
      </c>
      <c r="X13" s="120">
        <v>1</v>
      </c>
      <c r="Y13" s="120">
        <f>X13*1</f>
        <v>1</v>
      </c>
      <c r="Z13" s="120">
        <v>0</v>
      </c>
      <c r="AA13" s="120">
        <f t="shared" si="8"/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f t="shared" si="9"/>
        <v>0</v>
      </c>
      <c r="AG13" s="140">
        <v>43608</v>
      </c>
      <c r="AH13" s="140">
        <v>40623</v>
      </c>
      <c r="AI13" s="121">
        <f t="shared" si="10"/>
        <v>28</v>
      </c>
      <c r="AJ13" s="123" t="s">
        <v>115</v>
      </c>
      <c r="AK13" s="123">
        <v>2</v>
      </c>
      <c r="AL13" s="123" t="s">
        <v>239</v>
      </c>
      <c r="AM13" s="127" t="s">
        <v>214</v>
      </c>
      <c r="AN13" s="121" t="s">
        <v>116</v>
      </c>
    </row>
    <row r="14" spans="1:40" ht="49.5" customHeight="1" x14ac:dyDescent="0.25">
      <c r="A14" s="124">
        <v>12</v>
      </c>
      <c r="B14" s="125" t="s">
        <v>119</v>
      </c>
      <c r="C14" s="125" t="s">
        <v>120</v>
      </c>
      <c r="D14" s="114" t="s">
        <v>114</v>
      </c>
      <c r="E14" s="124">
        <v>2017</v>
      </c>
      <c r="F14" s="124" t="s">
        <v>81</v>
      </c>
      <c r="G14" s="124">
        <v>3</v>
      </c>
      <c r="H14" s="124">
        <f t="shared" si="0"/>
        <v>15</v>
      </c>
      <c r="I14" s="124">
        <v>4</v>
      </c>
      <c r="J14" s="124">
        <v>0</v>
      </c>
      <c r="K14" s="124">
        <f t="shared" si="1"/>
        <v>0</v>
      </c>
      <c r="L14" s="124">
        <v>0</v>
      </c>
      <c r="M14" s="124">
        <f t="shared" si="2"/>
        <v>0</v>
      </c>
      <c r="N14" s="124">
        <v>0</v>
      </c>
      <c r="O14" s="124">
        <f t="shared" si="3"/>
        <v>0</v>
      </c>
      <c r="P14" s="124">
        <v>1</v>
      </c>
      <c r="Q14" s="124">
        <f t="shared" si="4"/>
        <v>3</v>
      </c>
      <c r="R14" s="124">
        <v>0</v>
      </c>
      <c r="S14" s="124">
        <f t="shared" si="5"/>
        <v>0</v>
      </c>
      <c r="T14" s="124">
        <v>2</v>
      </c>
      <c r="U14" s="124">
        <f t="shared" si="6"/>
        <v>2</v>
      </c>
      <c r="V14" s="124">
        <v>2</v>
      </c>
      <c r="W14" s="124">
        <f t="shared" si="7"/>
        <v>1</v>
      </c>
      <c r="X14" s="124">
        <v>1</v>
      </c>
      <c r="Y14" s="124">
        <f>X14*1</f>
        <v>1</v>
      </c>
      <c r="Z14" s="124">
        <v>0</v>
      </c>
      <c r="AA14" s="124">
        <f t="shared" si="8"/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f t="shared" si="9"/>
        <v>0</v>
      </c>
      <c r="AG14" s="141">
        <v>43670</v>
      </c>
      <c r="AH14" s="141">
        <v>42444</v>
      </c>
      <c r="AI14" s="125">
        <f t="shared" si="10"/>
        <v>26</v>
      </c>
      <c r="AJ14" s="125" t="s">
        <v>121</v>
      </c>
      <c r="AK14" s="125">
        <v>3</v>
      </c>
      <c r="AL14" s="125"/>
      <c r="AM14" s="187" t="s">
        <v>374</v>
      </c>
      <c r="AN14" s="188"/>
    </row>
    <row r="15" spans="1:40" ht="49.5" x14ac:dyDescent="0.25">
      <c r="A15" s="116">
        <v>10</v>
      </c>
      <c r="B15" s="122" t="s">
        <v>122</v>
      </c>
      <c r="C15" s="122" t="s">
        <v>123</v>
      </c>
      <c r="D15" s="126" t="s">
        <v>114</v>
      </c>
      <c r="E15" s="120">
        <v>2018</v>
      </c>
      <c r="F15" s="116" t="s">
        <v>81</v>
      </c>
      <c r="G15" s="120">
        <v>2</v>
      </c>
      <c r="H15" s="116">
        <f t="shared" si="0"/>
        <v>10</v>
      </c>
      <c r="I15" s="116">
        <v>4</v>
      </c>
      <c r="J15" s="120">
        <v>0</v>
      </c>
      <c r="K15" s="116">
        <f t="shared" si="1"/>
        <v>0</v>
      </c>
      <c r="L15" s="120">
        <v>0</v>
      </c>
      <c r="M15" s="116">
        <f t="shared" si="2"/>
        <v>0</v>
      </c>
      <c r="N15" s="120">
        <v>0</v>
      </c>
      <c r="O15" s="120">
        <f t="shared" si="3"/>
        <v>0</v>
      </c>
      <c r="P15" s="120">
        <v>2</v>
      </c>
      <c r="Q15" s="116">
        <f t="shared" si="4"/>
        <v>6</v>
      </c>
      <c r="R15" s="120">
        <v>0</v>
      </c>
      <c r="S15" s="116">
        <f t="shared" si="5"/>
        <v>0</v>
      </c>
      <c r="T15" s="120">
        <v>2</v>
      </c>
      <c r="U15" s="116">
        <f t="shared" si="6"/>
        <v>2</v>
      </c>
      <c r="V15" s="120">
        <v>0</v>
      </c>
      <c r="W15" s="116">
        <f t="shared" si="7"/>
        <v>0</v>
      </c>
      <c r="X15" s="120">
        <v>0</v>
      </c>
      <c r="Y15" s="120">
        <v>0</v>
      </c>
      <c r="Z15" s="120">
        <v>1</v>
      </c>
      <c r="AA15" s="120">
        <f t="shared" si="8"/>
        <v>0.5</v>
      </c>
      <c r="AB15" s="120">
        <v>0</v>
      </c>
      <c r="AC15" s="120">
        <v>2</v>
      </c>
      <c r="AD15" s="120">
        <v>0</v>
      </c>
      <c r="AE15" s="120">
        <v>0</v>
      </c>
      <c r="AF15" s="116">
        <f t="shared" si="9"/>
        <v>0</v>
      </c>
      <c r="AG15" s="140">
        <v>43278</v>
      </c>
      <c r="AH15" s="140">
        <v>39783</v>
      </c>
      <c r="AI15" s="121">
        <f t="shared" si="10"/>
        <v>24.5</v>
      </c>
      <c r="AJ15" s="127" t="s">
        <v>124</v>
      </c>
      <c r="AK15" s="127">
        <v>4</v>
      </c>
      <c r="AL15" s="127" t="s">
        <v>241</v>
      </c>
      <c r="AM15" s="127" t="s">
        <v>215</v>
      </c>
      <c r="AN15" s="121" t="s">
        <v>116</v>
      </c>
    </row>
    <row r="16" spans="1:40" ht="33" x14ac:dyDescent="0.25">
      <c r="A16" s="116">
        <v>14</v>
      </c>
      <c r="B16" s="122" t="s">
        <v>125</v>
      </c>
      <c r="C16" s="122" t="s">
        <v>126</v>
      </c>
      <c r="D16" s="126" t="s">
        <v>114</v>
      </c>
      <c r="E16" s="120">
        <v>2018</v>
      </c>
      <c r="F16" s="116" t="s">
        <v>81</v>
      </c>
      <c r="G16" s="116">
        <v>2</v>
      </c>
      <c r="H16" s="116">
        <f t="shared" si="0"/>
        <v>10</v>
      </c>
      <c r="I16" s="116">
        <v>4</v>
      </c>
      <c r="J16" s="116">
        <v>0</v>
      </c>
      <c r="K16" s="116">
        <f t="shared" si="1"/>
        <v>0</v>
      </c>
      <c r="L16" s="116">
        <v>0</v>
      </c>
      <c r="M16" s="116">
        <f t="shared" si="2"/>
        <v>0</v>
      </c>
      <c r="N16" s="120">
        <v>0</v>
      </c>
      <c r="O16" s="120">
        <f t="shared" si="3"/>
        <v>0</v>
      </c>
      <c r="P16" s="116">
        <v>2</v>
      </c>
      <c r="Q16" s="116">
        <f t="shared" si="4"/>
        <v>6</v>
      </c>
      <c r="R16" s="116">
        <v>0</v>
      </c>
      <c r="S16" s="116">
        <f t="shared" si="5"/>
        <v>0</v>
      </c>
      <c r="T16" s="116">
        <v>2</v>
      </c>
      <c r="U16" s="116">
        <f t="shared" si="6"/>
        <v>2</v>
      </c>
      <c r="V16" s="116">
        <v>2</v>
      </c>
      <c r="W16" s="116">
        <f t="shared" si="7"/>
        <v>1</v>
      </c>
      <c r="X16" s="120">
        <v>1</v>
      </c>
      <c r="Y16" s="120">
        <f t="shared" ref="Y16:Y25" si="11">X16*1</f>
        <v>1</v>
      </c>
      <c r="Z16" s="120">
        <v>0</v>
      </c>
      <c r="AA16" s="120">
        <f t="shared" si="8"/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f t="shared" si="9"/>
        <v>0</v>
      </c>
      <c r="AG16" s="140">
        <v>43495</v>
      </c>
      <c r="AH16" s="140">
        <v>39783</v>
      </c>
      <c r="AI16" s="121">
        <f t="shared" si="10"/>
        <v>24</v>
      </c>
      <c r="AJ16" s="123" t="s">
        <v>115</v>
      </c>
      <c r="AK16" s="123">
        <v>5</v>
      </c>
      <c r="AL16" s="123" t="s">
        <v>242</v>
      </c>
      <c r="AM16" s="127" t="s">
        <v>216</v>
      </c>
      <c r="AN16" s="121" t="s">
        <v>116</v>
      </c>
    </row>
    <row r="17" spans="1:40" ht="33" x14ac:dyDescent="0.25">
      <c r="A17" s="120">
        <v>7</v>
      </c>
      <c r="B17" s="122" t="s">
        <v>127</v>
      </c>
      <c r="C17" s="126" t="s">
        <v>128</v>
      </c>
      <c r="D17" s="126" t="s">
        <v>114</v>
      </c>
      <c r="E17" s="126">
        <v>2019</v>
      </c>
      <c r="F17" s="120" t="s">
        <v>81</v>
      </c>
      <c r="G17" s="120">
        <v>1</v>
      </c>
      <c r="H17" s="120">
        <f t="shared" si="0"/>
        <v>5</v>
      </c>
      <c r="I17" s="116">
        <v>4</v>
      </c>
      <c r="J17" s="120">
        <v>0</v>
      </c>
      <c r="K17" s="120">
        <f t="shared" si="1"/>
        <v>0</v>
      </c>
      <c r="L17" s="120">
        <v>0</v>
      </c>
      <c r="M17" s="120">
        <f t="shared" si="2"/>
        <v>0</v>
      </c>
      <c r="N17" s="120">
        <v>0</v>
      </c>
      <c r="O17" s="120">
        <f t="shared" si="3"/>
        <v>0</v>
      </c>
      <c r="P17" s="120">
        <v>2</v>
      </c>
      <c r="Q17" s="120">
        <f t="shared" si="4"/>
        <v>6</v>
      </c>
      <c r="R17" s="120">
        <v>2</v>
      </c>
      <c r="S17" s="120">
        <f t="shared" si="5"/>
        <v>4</v>
      </c>
      <c r="T17" s="120">
        <v>2</v>
      </c>
      <c r="U17" s="116">
        <f t="shared" si="6"/>
        <v>2</v>
      </c>
      <c r="V17" s="120">
        <v>2</v>
      </c>
      <c r="W17" s="120">
        <f t="shared" si="7"/>
        <v>1</v>
      </c>
      <c r="X17" s="120">
        <v>1</v>
      </c>
      <c r="Y17" s="120">
        <f t="shared" si="11"/>
        <v>1</v>
      </c>
      <c r="Z17" s="120">
        <v>1</v>
      </c>
      <c r="AA17" s="120">
        <f t="shared" si="8"/>
        <v>0.5</v>
      </c>
      <c r="AB17" s="120">
        <v>0</v>
      </c>
      <c r="AC17" s="120">
        <v>0</v>
      </c>
      <c r="AD17" s="120">
        <v>0</v>
      </c>
      <c r="AE17" s="120">
        <v>0</v>
      </c>
      <c r="AF17" s="116">
        <f t="shared" si="9"/>
        <v>0</v>
      </c>
      <c r="AG17" s="140">
        <v>43145</v>
      </c>
      <c r="AH17" s="140">
        <v>42444</v>
      </c>
      <c r="AI17" s="122">
        <f t="shared" si="10"/>
        <v>23.5</v>
      </c>
      <c r="AJ17" s="123" t="s">
        <v>129</v>
      </c>
      <c r="AK17" s="123">
        <v>6</v>
      </c>
      <c r="AL17" s="115" t="s">
        <v>172</v>
      </c>
      <c r="AM17" s="127" t="s">
        <v>217</v>
      </c>
      <c r="AN17" s="121" t="s">
        <v>116</v>
      </c>
    </row>
    <row r="18" spans="1:40" ht="66" x14ac:dyDescent="0.25">
      <c r="A18" s="116">
        <v>9</v>
      </c>
      <c r="B18" s="122" t="s">
        <v>130</v>
      </c>
      <c r="C18" s="126" t="s">
        <v>131</v>
      </c>
      <c r="D18" s="126" t="s">
        <v>114</v>
      </c>
      <c r="E18" s="126" t="s">
        <v>132</v>
      </c>
      <c r="F18" s="120" t="s">
        <v>88</v>
      </c>
      <c r="G18" s="120">
        <v>2</v>
      </c>
      <c r="H18" s="120">
        <f t="shared" si="0"/>
        <v>10</v>
      </c>
      <c r="I18" s="116">
        <v>4</v>
      </c>
      <c r="J18" s="116">
        <v>0</v>
      </c>
      <c r="K18" s="116">
        <f t="shared" si="1"/>
        <v>0</v>
      </c>
      <c r="L18" s="116">
        <v>0</v>
      </c>
      <c r="M18" s="116">
        <f t="shared" si="2"/>
        <v>0</v>
      </c>
      <c r="N18" s="120">
        <v>0</v>
      </c>
      <c r="O18" s="120">
        <f t="shared" si="3"/>
        <v>0</v>
      </c>
      <c r="P18" s="116">
        <v>2</v>
      </c>
      <c r="Q18" s="116">
        <f t="shared" si="4"/>
        <v>6</v>
      </c>
      <c r="R18" s="116">
        <v>0</v>
      </c>
      <c r="S18" s="116">
        <f t="shared" si="5"/>
        <v>0</v>
      </c>
      <c r="T18" s="116">
        <v>2</v>
      </c>
      <c r="U18" s="116">
        <f t="shared" si="6"/>
        <v>2</v>
      </c>
      <c r="V18" s="116">
        <v>1</v>
      </c>
      <c r="W18" s="116">
        <f t="shared" si="7"/>
        <v>0.5</v>
      </c>
      <c r="X18" s="120">
        <v>0</v>
      </c>
      <c r="Y18" s="120">
        <f t="shared" si="11"/>
        <v>0</v>
      </c>
      <c r="Z18" s="120">
        <v>1</v>
      </c>
      <c r="AA18" s="120">
        <f t="shared" si="8"/>
        <v>0.5</v>
      </c>
      <c r="AB18" s="116">
        <v>0</v>
      </c>
      <c r="AC18" s="116">
        <v>0</v>
      </c>
      <c r="AD18" s="116">
        <v>0</v>
      </c>
      <c r="AE18" s="116">
        <v>0</v>
      </c>
      <c r="AF18" s="116">
        <f t="shared" si="9"/>
        <v>0</v>
      </c>
      <c r="AG18" s="140">
        <v>44713</v>
      </c>
      <c r="AH18" s="140">
        <v>43345</v>
      </c>
      <c r="AI18" s="122">
        <f t="shared" si="10"/>
        <v>23</v>
      </c>
      <c r="AJ18" s="123" t="s">
        <v>115</v>
      </c>
      <c r="AK18" s="123">
        <v>7</v>
      </c>
      <c r="AL18" s="123" t="s">
        <v>205</v>
      </c>
      <c r="AM18" s="127" t="s">
        <v>218</v>
      </c>
      <c r="AN18" s="121" t="s">
        <v>116</v>
      </c>
    </row>
    <row r="19" spans="1:40" ht="33" x14ac:dyDescent="0.25">
      <c r="A19" s="120">
        <v>11</v>
      </c>
      <c r="B19" s="122" t="s">
        <v>133</v>
      </c>
      <c r="C19" s="122" t="s">
        <v>134</v>
      </c>
      <c r="D19" s="126" t="s">
        <v>114</v>
      </c>
      <c r="E19" s="120">
        <v>2019</v>
      </c>
      <c r="F19" s="120" t="s">
        <v>81</v>
      </c>
      <c r="G19" s="120">
        <v>1</v>
      </c>
      <c r="H19" s="120">
        <f t="shared" si="0"/>
        <v>5</v>
      </c>
      <c r="I19" s="120">
        <v>4</v>
      </c>
      <c r="J19" s="120">
        <v>0</v>
      </c>
      <c r="K19" s="120">
        <f t="shared" si="1"/>
        <v>0</v>
      </c>
      <c r="L19" s="120">
        <v>0</v>
      </c>
      <c r="M19" s="120">
        <f t="shared" si="2"/>
        <v>0</v>
      </c>
      <c r="N19" s="120">
        <v>0</v>
      </c>
      <c r="O19" s="120">
        <f t="shared" si="3"/>
        <v>0</v>
      </c>
      <c r="P19" s="120">
        <v>2</v>
      </c>
      <c r="Q19" s="120">
        <f t="shared" si="4"/>
        <v>6</v>
      </c>
      <c r="R19" s="120">
        <v>0</v>
      </c>
      <c r="S19" s="120">
        <f t="shared" si="5"/>
        <v>0</v>
      </c>
      <c r="T19" s="120">
        <v>2</v>
      </c>
      <c r="U19" s="120">
        <f t="shared" si="6"/>
        <v>2</v>
      </c>
      <c r="V19" s="120">
        <v>2</v>
      </c>
      <c r="W19" s="120">
        <f t="shared" si="7"/>
        <v>1</v>
      </c>
      <c r="X19" s="120">
        <v>0</v>
      </c>
      <c r="Y19" s="120">
        <f t="shared" si="11"/>
        <v>0</v>
      </c>
      <c r="Z19" s="120">
        <v>2</v>
      </c>
      <c r="AA19" s="120">
        <f t="shared" si="8"/>
        <v>1</v>
      </c>
      <c r="AB19" s="120">
        <v>0</v>
      </c>
      <c r="AC19" s="120">
        <v>0</v>
      </c>
      <c r="AD19" s="120">
        <v>0</v>
      </c>
      <c r="AE19" s="120">
        <v>0</v>
      </c>
      <c r="AF19" s="120">
        <f t="shared" si="9"/>
        <v>0</v>
      </c>
      <c r="AG19" s="140">
        <v>44867</v>
      </c>
      <c r="AH19" s="140">
        <v>38991</v>
      </c>
      <c r="AI19" s="122">
        <f t="shared" si="10"/>
        <v>19</v>
      </c>
      <c r="AJ19" s="122" t="s">
        <v>129</v>
      </c>
      <c r="AK19" s="122">
        <v>8</v>
      </c>
      <c r="AL19" s="123" t="s">
        <v>172</v>
      </c>
      <c r="AM19" s="127" t="s">
        <v>219</v>
      </c>
      <c r="AN19" s="121" t="s">
        <v>116</v>
      </c>
    </row>
    <row r="20" spans="1:40" ht="33" x14ac:dyDescent="0.25">
      <c r="A20" s="128">
        <v>8</v>
      </c>
      <c r="B20" s="131" t="s">
        <v>137</v>
      </c>
      <c r="C20" s="131" t="s">
        <v>138</v>
      </c>
      <c r="D20" s="146" t="s">
        <v>114</v>
      </c>
      <c r="E20" s="128">
        <v>2019</v>
      </c>
      <c r="F20" s="128" t="s">
        <v>81</v>
      </c>
      <c r="G20" s="128">
        <v>1</v>
      </c>
      <c r="H20" s="128">
        <f t="shared" si="0"/>
        <v>5</v>
      </c>
      <c r="I20" s="128">
        <v>4</v>
      </c>
      <c r="J20" s="128">
        <v>0</v>
      </c>
      <c r="K20" s="128">
        <f t="shared" si="1"/>
        <v>0</v>
      </c>
      <c r="L20" s="128">
        <v>0</v>
      </c>
      <c r="M20" s="128">
        <f t="shared" si="2"/>
        <v>0</v>
      </c>
      <c r="N20" s="128">
        <v>0</v>
      </c>
      <c r="O20" s="128">
        <f t="shared" si="3"/>
        <v>0</v>
      </c>
      <c r="P20" s="128">
        <v>2</v>
      </c>
      <c r="Q20" s="128">
        <f t="shared" si="4"/>
        <v>6</v>
      </c>
      <c r="R20" s="128">
        <v>0</v>
      </c>
      <c r="S20" s="128">
        <f t="shared" si="5"/>
        <v>0</v>
      </c>
      <c r="T20" s="128">
        <v>2</v>
      </c>
      <c r="U20" s="128">
        <f t="shared" si="6"/>
        <v>2</v>
      </c>
      <c r="V20" s="128">
        <v>1</v>
      </c>
      <c r="W20" s="128">
        <f t="shared" si="7"/>
        <v>0.5</v>
      </c>
      <c r="X20" s="128">
        <v>1</v>
      </c>
      <c r="Y20" s="128">
        <f t="shared" si="11"/>
        <v>1</v>
      </c>
      <c r="Z20" s="128">
        <v>0</v>
      </c>
      <c r="AA20" s="128">
        <f t="shared" si="8"/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f t="shared" si="9"/>
        <v>0</v>
      </c>
      <c r="AG20" s="142">
        <v>43124</v>
      </c>
      <c r="AH20" s="131" t="s">
        <v>139</v>
      </c>
      <c r="AI20" s="131">
        <f t="shared" si="10"/>
        <v>18.5</v>
      </c>
      <c r="AJ20" s="131" t="s">
        <v>121</v>
      </c>
      <c r="AK20" s="131">
        <v>9</v>
      </c>
      <c r="AL20" s="131" t="s">
        <v>201</v>
      </c>
      <c r="AM20" s="146" t="s">
        <v>221</v>
      </c>
      <c r="AN20" s="131" t="s">
        <v>116</v>
      </c>
    </row>
    <row r="21" spans="1:40" ht="33" x14ac:dyDescent="0.25">
      <c r="A21" s="128">
        <v>6</v>
      </c>
      <c r="B21" s="131" t="s">
        <v>135</v>
      </c>
      <c r="C21" s="131" t="s">
        <v>136</v>
      </c>
      <c r="D21" s="146" t="s">
        <v>114</v>
      </c>
      <c r="E21" s="128">
        <v>2019</v>
      </c>
      <c r="F21" s="128" t="s">
        <v>81</v>
      </c>
      <c r="G21" s="128">
        <v>1</v>
      </c>
      <c r="H21" s="128">
        <f t="shared" si="0"/>
        <v>5</v>
      </c>
      <c r="I21" s="128">
        <v>4</v>
      </c>
      <c r="J21" s="128">
        <v>0</v>
      </c>
      <c r="K21" s="128">
        <f t="shared" si="1"/>
        <v>0</v>
      </c>
      <c r="L21" s="128">
        <v>0</v>
      </c>
      <c r="M21" s="128">
        <f t="shared" si="2"/>
        <v>0</v>
      </c>
      <c r="N21" s="128">
        <v>0</v>
      </c>
      <c r="O21" s="128">
        <f t="shared" si="3"/>
        <v>0</v>
      </c>
      <c r="P21" s="128">
        <v>2</v>
      </c>
      <c r="Q21" s="128">
        <f t="shared" si="4"/>
        <v>6</v>
      </c>
      <c r="R21" s="128">
        <v>0</v>
      </c>
      <c r="S21" s="128">
        <f t="shared" si="5"/>
        <v>0</v>
      </c>
      <c r="T21" s="128">
        <v>2</v>
      </c>
      <c r="U21" s="128">
        <f t="shared" si="6"/>
        <v>2</v>
      </c>
      <c r="V21" s="128">
        <v>0</v>
      </c>
      <c r="W21" s="128">
        <f t="shared" si="7"/>
        <v>0</v>
      </c>
      <c r="X21" s="128">
        <v>0</v>
      </c>
      <c r="Y21" s="128">
        <f t="shared" si="11"/>
        <v>0</v>
      </c>
      <c r="Z21" s="128">
        <v>1</v>
      </c>
      <c r="AA21" s="128">
        <f t="shared" si="8"/>
        <v>0.5</v>
      </c>
      <c r="AB21" s="128">
        <v>0</v>
      </c>
      <c r="AC21" s="128">
        <v>0</v>
      </c>
      <c r="AD21" s="128">
        <v>1</v>
      </c>
      <c r="AE21" s="128">
        <v>0</v>
      </c>
      <c r="AF21" s="128">
        <f t="shared" si="9"/>
        <v>0</v>
      </c>
      <c r="AG21" s="142">
        <v>43782</v>
      </c>
      <c r="AH21" s="142">
        <v>42444</v>
      </c>
      <c r="AI21" s="131">
        <f t="shared" si="10"/>
        <v>18.5</v>
      </c>
      <c r="AJ21" s="131" t="s">
        <v>115</v>
      </c>
      <c r="AK21" s="131">
        <v>10</v>
      </c>
      <c r="AL21" s="131" t="s">
        <v>240</v>
      </c>
      <c r="AM21" s="146" t="s">
        <v>220</v>
      </c>
      <c r="AN21" s="131" t="s">
        <v>116</v>
      </c>
    </row>
    <row r="22" spans="1:40" ht="33" x14ac:dyDescent="0.25">
      <c r="A22" s="116">
        <v>3</v>
      </c>
      <c r="B22" s="122" t="s">
        <v>140</v>
      </c>
      <c r="C22" s="122" t="s">
        <v>141</v>
      </c>
      <c r="D22" s="126" t="s">
        <v>114</v>
      </c>
      <c r="E22" s="120">
        <v>2019</v>
      </c>
      <c r="F22" s="116" t="s">
        <v>81</v>
      </c>
      <c r="G22" s="116">
        <v>1</v>
      </c>
      <c r="H22" s="116">
        <f t="shared" si="0"/>
        <v>5</v>
      </c>
      <c r="I22" s="116">
        <v>4</v>
      </c>
      <c r="J22" s="116">
        <v>0</v>
      </c>
      <c r="K22" s="116">
        <f t="shared" si="1"/>
        <v>0</v>
      </c>
      <c r="L22" s="116">
        <v>0</v>
      </c>
      <c r="M22" s="116">
        <f t="shared" si="2"/>
        <v>0</v>
      </c>
      <c r="N22" s="120">
        <v>0</v>
      </c>
      <c r="O22" s="120">
        <f t="shared" si="3"/>
        <v>0</v>
      </c>
      <c r="P22" s="116">
        <v>2</v>
      </c>
      <c r="Q22" s="116">
        <f t="shared" si="4"/>
        <v>6</v>
      </c>
      <c r="R22" s="116">
        <v>0</v>
      </c>
      <c r="S22" s="116">
        <f t="shared" si="5"/>
        <v>0</v>
      </c>
      <c r="T22" s="116">
        <v>2</v>
      </c>
      <c r="U22" s="116">
        <f t="shared" si="6"/>
        <v>2</v>
      </c>
      <c r="V22" s="116">
        <v>2</v>
      </c>
      <c r="W22" s="116">
        <f t="shared" si="7"/>
        <v>1</v>
      </c>
      <c r="X22" s="120">
        <v>0</v>
      </c>
      <c r="Y22" s="120">
        <f t="shared" si="11"/>
        <v>0</v>
      </c>
      <c r="Z22" s="120">
        <v>0</v>
      </c>
      <c r="AA22" s="120">
        <f t="shared" si="8"/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f t="shared" si="9"/>
        <v>0</v>
      </c>
      <c r="AG22" s="140">
        <v>41814</v>
      </c>
      <c r="AH22" s="140">
        <v>37964</v>
      </c>
      <c r="AI22" s="121">
        <f t="shared" si="10"/>
        <v>18</v>
      </c>
      <c r="AJ22" s="121" t="s">
        <v>129</v>
      </c>
      <c r="AK22" s="121">
        <v>11</v>
      </c>
      <c r="AL22" s="121" t="s">
        <v>212</v>
      </c>
      <c r="AM22" s="127" t="s">
        <v>222</v>
      </c>
      <c r="AN22" s="121" t="s">
        <v>116</v>
      </c>
    </row>
    <row r="23" spans="1:40" ht="33" x14ac:dyDescent="0.25">
      <c r="A23" s="132">
        <v>1</v>
      </c>
      <c r="B23" s="134" t="s">
        <v>142</v>
      </c>
      <c r="C23" s="134" t="s">
        <v>131</v>
      </c>
      <c r="D23" s="147" t="s">
        <v>114</v>
      </c>
      <c r="E23" s="133">
        <v>2019</v>
      </c>
      <c r="F23" s="132" t="s">
        <v>81</v>
      </c>
      <c r="G23" s="132">
        <v>1</v>
      </c>
      <c r="H23" s="132">
        <f t="shared" si="0"/>
        <v>5</v>
      </c>
      <c r="I23" s="132">
        <v>4</v>
      </c>
      <c r="J23" s="132">
        <v>0</v>
      </c>
      <c r="K23" s="132">
        <f t="shared" si="1"/>
        <v>0</v>
      </c>
      <c r="L23" s="132">
        <v>0</v>
      </c>
      <c r="M23" s="132">
        <f t="shared" si="2"/>
        <v>0</v>
      </c>
      <c r="N23" s="132">
        <v>0</v>
      </c>
      <c r="O23" s="132">
        <f t="shared" si="3"/>
        <v>0</v>
      </c>
      <c r="P23" s="132">
        <v>2</v>
      </c>
      <c r="Q23" s="132">
        <f t="shared" si="4"/>
        <v>6</v>
      </c>
      <c r="R23" s="132">
        <v>0</v>
      </c>
      <c r="S23" s="132">
        <f t="shared" si="5"/>
        <v>0</v>
      </c>
      <c r="T23" s="132">
        <v>2</v>
      </c>
      <c r="U23" s="132">
        <f t="shared" si="6"/>
        <v>2</v>
      </c>
      <c r="V23" s="132">
        <v>0</v>
      </c>
      <c r="W23" s="132">
        <f t="shared" si="7"/>
        <v>0</v>
      </c>
      <c r="X23" s="132">
        <v>0</v>
      </c>
      <c r="Y23" s="132">
        <f t="shared" si="11"/>
        <v>0</v>
      </c>
      <c r="Z23" s="132">
        <v>0</v>
      </c>
      <c r="AA23" s="132">
        <f t="shared" si="8"/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f t="shared" si="9"/>
        <v>0</v>
      </c>
      <c r="AG23" s="143">
        <v>43670</v>
      </c>
      <c r="AH23" s="143">
        <v>42253</v>
      </c>
      <c r="AI23" s="134">
        <f t="shared" si="10"/>
        <v>17</v>
      </c>
      <c r="AJ23" s="134" t="s">
        <v>115</v>
      </c>
      <c r="AK23" s="134">
        <v>12</v>
      </c>
      <c r="AL23" s="134" t="s">
        <v>197</v>
      </c>
      <c r="AM23" s="147" t="s">
        <v>223</v>
      </c>
      <c r="AN23" s="134" t="s">
        <v>116</v>
      </c>
    </row>
    <row r="24" spans="1:40" ht="33" x14ac:dyDescent="0.25">
      <c r="A24" s="132">
        <v>4</v>
      </c>
      <c r="B24" s="147" t="s">
        <v>143</v>
      </c>
      <c r="C24" s="134" t="s">
        <v>144</v>
      </c>
      <c r="D24" s="147" t="s">
        <v>114</v>
      </c>
      <c r="E24" s="132">
        <v>2019</v>
      </c>
      <c r="F24" s="132" t="s">
        <v>81</v>
      </c>
      <c r="G24" s="132">
        <v>1</v>
      </c>
      <c r="H24" s="132">
        <f t="shared" si="0"/>
        <v>5</v>
      </c>
      <c r="I24" s="132">
        <v>4</v>
      </c>
      <c r="J24" s="132">
        <v>0</v>
      </c>
      <c r="K24" s="132">
        <f t="shared" si="1"/>
        <v>0</v>
      </c>
      <c r="L24" s="132"/>
      <c r="M24" s="132">
        <f t="shared" si="2"/>
        <v>0</v>
      </c>
      <c r="N24" s="132">
        <v>2</v>
      </c>
      <c r="O24" s="132">
        <f t="shared" si="3"/>
        <v>4</v>
      </c>
      <c r="P24" s="132">
        <v>1</v>
      </c>
      <c r="Q24" s="132">
        <f t="shared" si="4"/>
        <v>3</v>
      </c>
      <c r="R24" s="132">
        <v>0</v>
      </c>
      <c r="S24" s="132">
        <f t="shared" si="5"/>
        <v>0</v>
      </c>
      <c r="T24" s="132">
        <v>0</v>
      </c>
      <c r="U24" s="132">
        <f t="shared" si="6"/>
        <v>0</v>
      </c>
      <c r="V24" s="132">
        <v>0</v>
      </c>
      <c r="W24" s="132">
        <f t="shared" si="7"/>
        <v>0</v>
      </c>
      <c r="X24" s="132">
        <v>1</v>
      </c>
      <c r="Y24" s="132">
        <f t="shared" si="11"/>
        <v>1</v>
      </c>
      <c r="Z24" s="132">
        <v>0</v>
      </c>
      <c r="AA24" s="132">
        <f t="shared" si="8"/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f t="shared" si="9"/>
        <v>0</v>
      </c>
      <c r="AG24" s="144">
        <v>43786</v>
      </c>
      <c r="AH24" s="144">
        <v>36880</v>
      </c>
      <c r="AI24" s="134">
        <f t="shared" si="10"/>
        <v>17</v>
      </c>
      <c r="AJ24" s="134" t="s">
        <v>115</v>
      </c>
      <c r="AK24" s="134">
        <v>13</v>
      </c>
      <c r="AL24" s="147" t="s">
        <v>238</v>
      </c>
      <c r="AM24" s="147" t="s">
        <v>224</v>
      </c>
      <c r="AN24" s="134" t="s">
        <v>116</v>
      </c>
    </row>
    <row r="25" spans="1:40" ht="33" x14ac:dyDescent="0.25">
      <c r="A25" s="116">
        <v>13</v>
      </c>
      <c r="B25" s="122" t="s">
        <v>145</v>
      </c>
      <c r="C25" s="122" t="s">
        <v>98</v>
      </c>
      <c r="D25" s="126" t="s">
        <v>114</v>
      </c>
      <c r="E25" s="120">
        <v>2019</v>
      </c>
      <c r="F25" s="116" t="s">
        <v>81</v>
      </c>
      <c r="G25" s="116">
        <v>1</v>
      </c>
      <c r="H25" s="116">
        <f t="shared" si="0"/>
        <v>5</v>
      </c>
      <c r="I25" s="116">
        <v>4</v>
      </c>
      <c r="J25" s="116">
        <v>0</v>
      </c>
      <c r="K25" s="116">
        <f t="shared" si="1"/>
        <v>0</v>
      </c>
      <c r="L25" s="116">
        <v>0</v>
      </c>
      <c r="M25" s="116">
        <f t="shared" si="2"/>
        <v>0</v>
      </c>
      <c r="N25" s="120">
        <v>0</v>
      </c>
      <c r="O25" s="120">
        <f t="shared" si="3"/>
        <v>0</v>
      </c>
      <c r="P25" s="116">
        <v>1</v>
      </c>
      <c r="Q25" s="116">
        <f t="shared" si="4"/>
        <v>3</v>
      </c>
      <c r="R25" s="116">
        <v>0</v>
      </c>
      <c r="S25" s="116">
        <f t="shared" si="5"/>
        <v>0</v>
      </c>
      <c r="T25" s="116">
        <v>2</v>
      </c>
      <c r="U25" s="116">
        <f t="shared" si="6"/>
        <v>2</v>
      </c>
      <c r="V25" s="116">
        <v>0</v>
      </c>
      <c r="W25" s="116">
        <f t="shared" si="7"/>
        <v>0</v>
      </c>
      <c r="X25" s="120">
        <v>1</v>
      </c>
      <c r="Y25" s="120">
        <f t="shared" si="11"/>
        <v>1</v>
      </c>
      <c r="Z25" s="120">
        <v>0</v>
      </c>
      <c r="AA25" s="120">
        <f t="shared" si="8"/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f t="shared" si="9"/>
        <v>0</v>
      </c>
      <c r="AG25" s="140">
        <v>42352</v>
      </c>
      <c r="AH25" s="145">
        <v>35429</v>
      </c>
      <c r="AI25" s="121">
        <f t="shared" si="10"/>
        <v>15</v>
      </c>
      <c r="AJ25" s="123" t="s">
        <v>115</v>
      </c>
      <c r="AK25" s="123">
        <v>14</v>
      </c>
      <c r="AL25" s="123" t="s">
        <v>226</v>
      </c>
      <c r="AM25" s="127" t="s">
        <v>225</v>
      </c>
      <c r="AN25" s="121" t="s">
        <v>116</v>
      </c>
    </row>
  </sheetData>
  <sheetProtection algorithmName="SHA-512" hashValue="vlICokbepkI3DjZHEsvNT42sZVtrhA/E87HY6o+Cnvg6L/oDdHforIM6wEAEi0F5Gdxui6UYSpiKKbqf41lXSA==" saltValue="HJuNbVYioz/e4xBMHrTErA==" spinCount="100000" sheet="1" objects="1" scenarios="1" selectLockedCells="1" selectUnlockedCells="1"/>
  <sortState ref="A12:AQ25">
    <sortCondition ref="AK12:AK25"/>
  </sortState>
  <mergeCells count="31">
    <mergeCell ref="AI10:AI11"/>
    <mergeCell ref="AJ10:AJ11"/>
    <mergeCell ref="AK10:AK11"/>
    <mergeCell ref="AN10:AN11"/>
    <mergeCell ref="AE10:AF10"/>
    <mergeCell ref="I10:I11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D10"/>
    <mergeCell ref="AL10:AL11"/>
    <mergeCell ref="AM10:AM11"/>
    <mergeCell ref="AG10:AH10"/>
    <mergeCell ref="A10:A11"/>
    <mergeCell ref="B10:B11"/>
    <mergeCell ref="C10:C11"/>
    <mergeCell ref="D10:D11"/>
    <mergeCell ref="E10:F10"/>
    <mergeCell ref="G10:H10"/>
    <mergeCell ref="I2:V2"/>
    <mergeCell ref="I3:V3"/>
    <mergeCell ref="I4:V4"/>
    <mergeCell ref="D6:AA7"/>
    <mergeCell ref="E9:H9"/>
    <mergeCell ref="J9:A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21"/>
  <sheetViews>
    <sheetView topLeftCell="A10" workbookViewId="0">
      <selection activeCell="AO11" sqref="AO11"/>
    </sheetView>
  </sheetViews>
  <sheetFormatPr baseColWidth="10" defaultRowHeight="15" x14ac:dyDescent="0.25"/>
  <cols>
    <col min="1" max="1" width="10.140625" customWidth="1"/>
    <col min="2" max="2" width="14.28515625" customWidth="1"/>
    <col min="3" max="3" width="13.140625" customWidth="1"/>
    <col min="4" max="4" width="14.140625" customWidth="1"/>
    <col min="37" max="37" width="17.28515625" customWidth="1"/>
    <col min="38" max="38" width="56.5703125" customWidth="1"/>
  </cols>
  <sheetData>
    <row r="1" spans="1:4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6"/>
      <c r="AJ1" s="36"/>
      <c r="AK1" s="36"/>
      <c r="AL1" s="36"/>
      <c r="AM1" s="36"/>
      <c r="AN1" s="3"/>
    </row>
    <row r="2" spans="1:40" x14ac:dyDescent="0.25">
      <c r="A2" s="1"/>
      <c r="B2" s="1"/>
      <c r="C2" s="1"/>
      <c r="D2" s="1"/>
      <c r="E2" s="1"/>
      <c r="F2" s="1"/>
      <c r="G2" s="1"/>
      <c r="H2" s="1"/>
      <c r="I2" s="192" t="s">
        <v>105</v>
      </c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6"/>
      <c r="AJ2" s="36"/>
      <c r="AK2" s="36"/>
      <c r="AL2" s="36"/>
      <c r="AM2" s="36"/>
      <c r="AN2" s="3"/>
    </row>
    <row r="3" spans="1:40" x14ac:dyDescent="0.25">
      <c r="A3" s="1"/>
      <c r="B3" s="1"/>
      <c r="C3" s="1"/>
      <c r="D3" s="1"/>
      <c r="E3" s="1"/>
      <c r="F3" s="1"/>
      <c r="G3" s="1"/>
      <c r="H3" s="1"/>
      <c r="I3" s="201" t="s">
        <v>106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03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6"/>
      <c r="AJ3" s="36"/>
      <c r="AK3" s="36"/>
      <c r="AL3" s="36"/>
      <c r="AM3" s="36"/>
      <c r="AN3" s="3"/>
    </row>
    <row r="4" spans="1:40" ht="15.75" thickBot="1" x14ac:dyDescent="0.3">
      <c r="A4" s="1"/>
      <c r="B4" s="1"/>
      <c r="C4" s="1"/>
      <c r="D4" s="1"/>
      <c r="E4" s="1"/>
      <c r="F4" s="1"/>
      <c r="G4" s="1"/>
      <c r="H4" s="1"/>
      <c r="I4" s="204" t="s">
        <v>107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6"/>
      <c r="AJ4" s="36"/>
      <c r="AK4" s="36"/>
      <c r="AL4" s="36"/>
      <c r="AM4" s="36"/>
      <c r="AN4" s="3"/>
    </row>
    <row r="5" spans="1:40" ht="15.75" thickBot="1" x14ac:dyDescent="0.3">
      <c r="A5" s="1"/>
      <c r="B5" s="1"/>
      <c r="C5" s="1"/>
      <c r="D5" s="1"/>
      <c r="E5" s="1"/>
      <c r="F5" s="1"/>
      <c r="G5" s="1"/>
      <c r="H5" s="1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36"/>
      <c r="AJ5" s="36"/>
      <c r="AK5" s="36"/>
      <c r="AL5" s="36"/>
      <c r="AM5" s="36"/>
      <c r="AN5" s="3"/>
    </row>
    <row r="6" spans="1:40" x14ac:dyDescent="0.25">
      <c r="A6" s="1"/>
      <c r="B6" s="1"/>
      <c r="C6" s="1"/>
      <c r="D6" s="207" t="s">
        <v>146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9"/>
      <c r="AB6" s="31"/>
      <c r="AC6" s="31"/>
      <c r="AD6" s="31"/>
      <c r="AE6" s="31"/>
      <c r="AF6" s="31"/>
      <c r="AG6" s="31"/>
      <c r="AH6" s="31"/>
      <c r="AI6" s="36"/>
      <c r="AJ6" s="36"/>
      <c r="AK6" s="36"/>
      <c r="AL6" s="36"/>
      <c r="AM6" s="36"/>
      <c r="AN6" s="3"/>
    </row>
    <row r="7" spans="1:40" ht="15.75" thickBot="1" x14ac:dyDescent="0.3">
      <c r="A7" s="1"/>
      <c r="B7" s="1"/>
      <c r="C7" s="1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2"/>
      <c r="AB7" s="31"/>
      <c r="AC7" s="31"/>
      <c r="AD7" s="31"/>
      <c r="AE7" s="31"/>
      <c r="AF7" s="31"/>
      <c r="AG7" s="31"/>
      <c r="AH7" s="31"/>
      <c r="AI7" s="36"/>
      <c r="AJ7" s="36"/>
      <c r="AK7" s="36"/>
      <c r="AL7" s="36"/>
      <c r="AM7" s="36"/>
      <c r="AN7" s="3"/>
    </row>
    <row r="8" spans="1:40" ht="15.75" thickBot="1" x14ac:dyDescent="0.3">
      <c r="A8" s="1"/>
      <c r="B8" s="1"/>
      <c r="C8" s="1"/>
      <c r="D8" s="1"/>
      <c r="E8" s="38"/>
      <c r="F8" s="38"/>
      <c r="G8" s="38"/>
      <c r="H8" s="38"/>
      <c r="I8" s="38"/>
      <c r="J8" s="38"/>
      <c r="K8" s="3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36"/>
      <c r="AJ8" s="36"/>
      <c r="AK8" s="36"/>
      <c r="AL8" s="36"/>
      <c r="AM8" s="36"/>
      <c r="AN8" s="3"/>
    </row>
    <row r="9" spans="1:40" ht="33.75" customHeight="1" thickBot="1" x14ac:dyDescent="0.3">
      <c r="A9" s="1"/>
      <c r="B9" s="1"/>
      <c r="C9" s="1"/>
      <c r="D9" s="1"/>
      <c r="E9" s="231" t="s">
        <v>0</v>
      </c>
      <c r="F9" s="232"/>
      <c r="G9" s="232"/>
      <c r="H9" s="233"/>
      <c r="I9" s="1"/>
      <c r="J9" s="234" t="s">
        <v>1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6"/>
      <c r="AB9" s="1"/>
      <c r="AC9" s="1"/>
      <c r="AD9" s="1"/>
      <c r="AE9" s="1"/>
      <c r="AF9" s="1"/>
      <c r="AG9" s="1"/>
      <c r="AH9" s="1"/>
      <c r="AI9" s="36"/>
      <c r="AJ9" s="36"/>
      <c r="AK9" s="36"/>
      <c r="AL9" s="36"/>
      <c r="AM9" s="36"/>
      <c r="AN9" s="3"/>
    </row>
    <row r="10" spans="1:40" ht="93.75" customHeight="1" thickBot="1" x14ac:dyDescent="0.3">
      <c r="A10" s="195" t="s">
        <v>376</v>
      </c>
      <c r="B10" s="196" t="s">
        <v>3</v>
      </c>
      <c r="C10" s="196" t="s">
        <v>4</v>
      </c>
      <c r="D10" s="197" t="s">
        <v>5</v>
      </c>
      <c r="E10" s="199" t="s">
        <v>6</v>
      </c>
      <c r="F10" s="200"/>
      <c r="G10" s="198" t="s">
        <v>7</v>
      </c>
      <c r="H10" s="198"/>
      <c r="I10" s="228" t="s">
        <v>8</v>
      </c>
      <c r="J10" s="199" t="s">
        <v>9</v>
      </c>
      <c r="K10" s="219"/>
      <c r="L10" s="199" t="s">
        <v>10</v>
      </c>
      <c r="M10" s="219"/>
      <c r="N10" s="237" t="s">
        <v>11</v>
      </c>
      <c r="O10" s="238"/>
      <c r="P10" s="199" t="s">
        <v>12</v>
      </c>
      <c r="Q10" s="219"/>
      <c r="R10" s="199" t="s">
        <v>13</v>
      </c>
      <c r="S10" s="219"/>
      <c r="T10" s="199" t="s">
        <v>14</v>
      </c>
      <c r="U10" s="219"/>
      <c r="V10" s="199" t="s">
        <v>15</v>
      </c>
      <c r="W10" s="219"/>
      <c r="X10" s="239" t="s">
        <v>16</v>
      </c>
      <c r="Y10" s="240"/>
      <c r="Z10" s="239" t="s">
        <v>17</v>
      </c>
      <c r="AA10" s="240"/>
      <c r="AB10" s="223" t="s">
        <v>18</v>
      </c>
      <c r="AC10" s="227"/>
      <c r="AD10" s="224"/>
      <c r="AE10" s="223" t="s">
        <v>19</v>
      </c>
      <c r="AF10" s="224"/>
      <c r="AG10" s="225" t="s">
        <v>20</v>
      </c>
      <c r="AH10" s="226"/>
      <c r="AI10" s="196" t="s">
        <v>21</v>
      </c>
      <c r="AJ10" s="196" t="s">
        <v>23</v>
      </c>
      <c r="AK10" s="197" t="s">
        <v>109</v>
      </c>
      <c r="AL10" s="197" t="s">
        <v>110</v>
      </c>
      <c r="AM10" s="197" t="s">
        <v>147</v>
      </c>
      <c r="AN10" s="195" t="s">
        <v>24</v>
      </c>
    </row>
    <row r="11" spans="1:40" ht="63.75" x14ac:dyDescent="0.25">
      <c r="A11" s="195"/>
      <c r="B11" s="196"/>
      <c r="C11" s="196"/>
      <c r="D11" s="198"/>
      <c r="E11" s="35" t="s">
        <v>25</v>
      </c>
      <c r="F11" s="35" t="s">
        <v>26</v>
      </c>
      <c r="G11" s="35" t="s">
        <v>27</v>
      </c>
      <c r="H11" s="35" t="s">
        <v>28</v>
      </c>
      <c r="I11" s="229"/>
      <c r="J11" s="35" t="s">
        <v>27</v>
      </c>
      <c r="K11" s="35" t="s">
        <v>28</v>
      </c>
      <c r="L11" s="35" t="s">
        <v>27</v>
      </c>
      <c r="M11" s="35" t="s">
        <v>28</v>
      </c>
      <c r="N11" s="20" t="s">
        <v>27</v>
      </c>
      <c r="O11" s="20" t="s">
        <v>28</v>
      </c>
      <c r="P11" s="35" t="s">
        <v>27</v>
      </c>
      <c r="Q11" s="35" t="s">
        <v>28</v>
      </c>
      <c r="R11" s="35" t="s">
        <v>27</v>
      </c>
      <c r="S11" s="35" t="s">
        <v>28</v>
      </c>
      <c r="T11" s="35" t="s">
        <v>27</v>
      </c>
      <c r="U11" s="35" t="s">
        <v>28</v>
      </c>
      <c r="V11" s="35" t="s">
        <v>27</v>
      </c>
      <c r="W11" s="35" t="s">
        <v>28</v>
      </c>
      <c r="X11" s="32" t="s">
        <v>27</v>
      </c>
      <c r="Y11" s="32" t="s">
        <v>28</v>
      </c>
      <c r="Z11" s="32" t="s">
        <v>27</v>
      </c>
      <c r="AA11" s="32" t="s">
        <v>28</v>
      </c>
      <c r="AB11" s="37" t="s">
        <v>29</v>
      </c>
      <c r="AC11" s="37" t="s">
        <v>30</v>
      </c>
      <c r="AD11" s="37" t="s">
        <v>31</v>
      </c>
      <c r="AE11" s="8" t="s">
        <v>32</v>
      </c>
      <c r="AF11" s="8" t="s">
        <v>33</v>
      </c>
      <c r="AG11" s="9" t="s">
        <v>34</v>
      </c>
      <c r="AH11" s="10" t="s">
        <v>35</v>
      </c>
      <c r="AI11" s="196"/>
      <c r="AJ11" s="196"/>
      <c r="AK11" s="198"/>
      <c r="AL11" s="198"/>
      <c r="AM11" s="198"/>
      <c r="AN11" s="195"/>
    </row>
    <row r="12" spans="1:40" ht="33" x14ac:dyDescent="0.3">
      <c r="A12" s="121">
        <v>4</v>
      </c>
      <c r="B12" s="138" t="s">
        <v>148</v>
      </c>
      <c r="C12" s="155" t="s">
        <v>149</v>
      </c>
      <c r="D12" s="118" t="s">
        <v>150</v>
      </c>
      <c r="E12" s="122">
        <v>2015</v>
      </c>
      <c r="F12" s="121" t="s">
        <v>151</v>
      </c>
      <c r="G12" s="121">
        <v>5</v>
      </c>
      <c r="H12" s="121">
        <f t="shared" ref="H12:H21" si="0">G12*5</f>
        <v>25</v>
      </c>
      <c r="I12" s="121">
        <v>4</v>
      </c>
      <c r="J12" s="121">
        <v>0</v>
      </c>
      <c r="K12" s="121">
        <f t="shared" ref="K12:K21" si="1">J12*5</f>
        <v>0</v>
      </c>
      <c r="L12" s="121">
        <v>0</v>
      </c>
      <c r="M12" s="121">
        <f t="shared" ref="M12:M21" si="2">L12*3</f>
        <v>0</v>
      </c>
      <c r="N12" s="122">
        <v>0</v>
      </c>
      <c r="O12" s="122">
        <f t="shared" ref="O12:O21" si="3">N12*2</f>
        <v>0</v>
      </c>
      <c r="P12" s="121">
        <v>2</v>
      </c>
      <c r="Q12" s="121">
        <f t="shared" ref="Q12:Q21" si="4">P12*3</f>
        <v>6</v>
      </c>
      <c r="R12" s="121">
        <v>0</v>
      </c>
      <c r="S12" s="121">
        <f t="shared" ref="S12:S21" si="5">R12*2</f>
        <v>0</v>
      </c>
      <c r="T12" s="121">
        <v>0</v>
      </c>
      <c r="U12" s="121">
        <f t="shared" ref="U12:U21" si="6">T12*1</f>
        <v>0</v>
      </c>
      <c r="V12" s="121">
        <v>2</v>
      </c>
      <c r="W12" s="121">
        <f t="shared" ref="W12:W21" si="7">V12*0.5</f>
        <v>1</v>
      </c>
      <c r="X12" s="149">
        <v>0</v>
      </c>
      <c r="Y12" s="149">
        <f t="shared" ref="Y12:Y21" si="8">X12*1</f>
        <v>0</v>
      </c>
      <c r="Z12" s="149">
        <v>1</v>
      </c>
      <c r="AA12" s="149">
        <f t="shared" ref="AA12:AA21" si="9">Z12*0.5</f>
        <v>0.5</v>
      </c>
      <c r="AB12" s="121">
        <v>0</v>
      </c>
      <c r="AC12" s="121">
        <v>0</v>
      </c>
      <c r="AD12" s="121">
        <v>0</v>
      </c>
      <c r="AE12" s="121">
        <v>0</v>
      </c>
      <c r="AF12" s="121">
        <v>0</v>
      </c>
      <c r="AG12" s="140">
        <v>41998</v>
      </c>
      <c r="AH12" s="140">
        <v>41347</v>
      </c>
      <c r="AI12" s="121">
        <f t="shared" ref="AI12:AI21" si="10">AF12+AD12+AC12+AB12+AA12+Y12+W12+U12+S12+Q12+O12+M12+K12+I12+H12</f>
        <v>36.5</v>
      </c>
      <c r="AJ12" s="123" t="s">
        <v>45</v>
      </c>
      <c r="AK12" s="123" t="s">
        <v>172</v>
      </c>
      <c r="AL12" s="127" t="s">
        <v>257</v>
      </c>
      <c r="AM12" s="153">
        <v>1</v>
      </c>
      <c r="AN12" s="121" t="s">
        <v>116</v>
      </c>
    </row>
    <row r="13" spans="1:40" ht="33" x14ac:dyDescent="0.3">
      <c r="A13" s="121">
        <v>3</v>
      </c>
      <c r="B13" s="138" t="s">
        <v>152</v>
      </c>
      <c r="C13" s="155" t="s">
        <v>153</v>
      </c>
      <c r="D13" s="118" t="s">
        <v>150</v>
      </c>
      <c r="E13" s="122">
        <v>2017</v>
      </c>
      <c r="F13" s="121" t="s">
        <v>151</v>
      </c>
      <c r="G13" s="121">
        <v>3</v>
      </c>
      <c r="H13" s="121">
        <f t="shared" si="0"/>
        <v>15</v>
      </c>
      <c r="I13" s="121">
        <v>4</v>
      </c>
      <c r="J13" s="121">
        <v>0</v>
      </c>
      <c r="K13" s="121">
        <f t="shared" si="1"/>
        <v>0</v>
      </c>
      <c r="L13" s="121">
        <v>0</v>
      </c>
      <c r="M13" s="121">
        <f t="shared" si="2"/>
        <v>0</v>
      </c>
      <c r="N13" s="122">
        <v>0</v>
      </c>
      <c r="O13" s="122">
        <f t="shared" si="3"/>
        <v>0</v>
      </c>
      <c r="P13" s="121">
        <v>2</v>
      </c>
      <c r="Q13" s="121">
        <f t="shared" si="4"/>
        <v>6</v>
      </c>
      <c r="R13" s="121">
        <v>0</v>
      </c>
      <c r="S13" s="121">
        <f t="shared" si="5"/>
        <v>0</v>
      </c>
      <c r="T13" s="121">
        <v>2</v>
      </c>
      <c r="U13" s="121">
        <f t="shared" si="6"/>
        <v>2</v>
      </c>
      <c r="V13" s="121">
        <v>2</v>
      </c>
      <c r="W13" s="121">
        <f t="shared" si="7"/>
        <v>1</v>
      </c>
      <c r="X13" s="149">
        <v>0</v>
      </c>
      <c r="Y13" s="149">
        <f t="shared" si="8"/>
        <v>0</v>
      </c>
      <c r="Z13" s="149">
        <v>2</v>
      </c>
      <c r="AA13" s="149">
        <f t="shared" si="9"/>
        <v>1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48">
        <v>41639</v>
      </c>
      <c r="AH13" s="148">
        <v>41254</v>
      </c>
      <c r="AI13" s="121">
        <f t="shared" si="10"/>
        <v>29</v>
      </c>
      <c r="AJ13" s="121" t="s">
        <v>61</v>
      </c>
      <c r="AK13" s="121" t="s">
        <v>256</v>
      </c>
      <c r="AL13" s="127" t="s">
        <v>255</v>
      </c>
      <c r="AM13" s="154">
        <v>2</v>
      </c>
      <c r="AN13" s="121" t="s">
        <v>116</v>
      </c>
    </row>
    <row r="14" spans="1:40" ht="33" x14ac:dyDescent="0.3">
      <c r="A14" s="121">
        <v>6</v>
      </c>
      <c r="B14" s="138" t="s">
        <v>154</v>
      </c>
      <c r="C14" s="155" t="s">
        <v>155</v>
      </c>
      <c r="D14" s="118" t="s">
        <v>150</v>
      </c>
      <c r="E14" s="150" t="s">
        <v>156</v>
      </c>
      <c r="F14" s="121" t="s">
        <v>88</v>
      </c>
      <c r="G14" s="121">
        <v>2</v>
      </c>
      <c r="H14" s="121">
        <f t="shared" si="0"/>
        <v>10</v>
      </c>
      <c r="I14" s="121">
        <v>4</v>
      </c>
      <c r="J14" s="121">
        <v>0</v>
      </c>
      <c r="K14" s="121">
        <f t="shared" si="1"/>
        <v>0</v>
      </c>
      <c r="L14" s="121">
        <v>0</v>
      </c>
      <c r="M14" s="121">
        <f t="shared" si="2"/>
        <v>0</v>
      </c>
      <c r="N14" s="122">
        <v>0</v>
      </c>
      <c r="O14" s="122">
        <f t="shared" si="3"/>
        <v>0</v>
      </c>
      <c r="P14" s="121">
        <v>2</v>
      </c>
      <c r="Q14" s="121">
        <f t="shared" si="4"/>
        <v>6</v>
      </c>
      <c r="R14" s="121">
        <v>0</v>
      </c>
      <c r="S14" s="121">
        <f t="shared" si="5"/>
        <v>0</v>
      </c>
      <c r="T14" s="121">
        <v>1</v>
      </c>
      <c r="U14" s="121">
        <f t="shared" si="6"/>
        <v>1</v>
      </c>
      <c r="V14" s="121">
        <v>0</v>
      </c>
      <c r="W14" s="121">
        <f t="shared" si="7"/>
        <v>0</v>
      </c>
      <c r="X14" s="149">
        <v>0</v>
      </c>
      <c r="Y14" s="149">
        <f t="shared" si="8"/>
        <v>0</v>
      </c>
      <c r="Z14" s="149">
        <v>0</v>
      </c>
      <c r="AA14" s="149">
        <f t="shared" si="9"/>
        <v>0</v>
      </c>
      <c r="AB14" s="121">
        <v>0</v>
      </c>
      <c r="AC14" s="121">
        <v>0</v>
      </c>
      <c r="AD14" s="121">
        <v>0</v>
      </c>
      <c r="AE14" s="121">
        <v>0</v>
      </c>
      <c r="AF14" s="121">
        <v>0</v>
      </c>
      <c r="AG14" s="140">
        <v>43465</v>
      </c>
      <c r="AH14" s="140">
        <v>43100</v>
      </c>
      <c r="AI14" s="121">
        <f t="shared" si="10"/>
        <v>21</v>
      </c>
      <c r="AJ14" s="123" t="s">
        <v>157</v>
      </c>
      <c r="AK14" s="123" t="s">
        <v>254</v>
      </c>
      <c r="AL14" s="127" t="s">
        <v>253</v>
      </c>
      <c r="AM14" s="153">
        <v>3</v>
      </c>
      <c r="AN14" s="121" t="s">
        <v>116</v>
      </c>
    </row>
    <row r="15" spans="1:40" ht="33" x14ac:dyDescent="0.3">
      <c r="A15" s="121">
        <v>1</v>
      </c>
      <c r="B15" s="138" t="s">
        <v>158</v>
      </c>
      <c r="C15" s="155" t="s">
        <v>159</v>
      </c>
      <c r="D15" s="118" t="s">
        <v>150</v>
      </c>
      <c r="E15" s="121">
        <v>2018</v>
      </c>
      <c r="F15" s="121" t="s">
        <v>151</v>
      </c>
      <c r="G15" s="121">
        <v>2</v>
      </c>
      <c r="H15" s="121">
        <f t="shared" si="0"/>
        <v>10</v>
      </c>
      <c r="I15" s="121">
        <v>4</v>
      </c>
      <c r="J15" s="121">
        <v>0</v>
      </c>
      <c r="K15" s="121">
        <f t="shared" si="1"/>
        <v>0</v>
      </c>
      <c r="L15" s="121">
        <v>0</v>
      </c>
      <c r="M15" s="121">
        <f t="shared" si="2"/>
        <v>0</v>
      </c>
      <c r="N15" s="122">
        <v>0</v>
      </c>
      <c r="O15" s="122">
        <f t="shared" si="3"/>
        <v>0</v>
      </c>
      <c r="P15" s="121">
        <v>0</v>
      </c>
      <c r="Q15" s="121">
        <f t="shared" si="4"/>
        <v>0</v>
      </c>
      <c r="R15" s="121">
        <v>0</v>
      </c>
      <c r="S15" s="121">
        <f t="shared" si="5"/>
        <v>0</v>
      </c>
      <c r="T15" s="121">
        <v>0</v>
      </c>
      <c r="U15" s="121">
        <f t="shared" si="6"/>
        <v>0</v>
      </c>
      <c r="V15" s="121">
        <v>0</v>
      </c>
      <c r="W15" s="121">
        <f t="shared" si="7"/>
        <v>0</v>
      </c>
      <c r="X15" s="149">
        <v>0</v>
      </c>
      <c r="Y15" s="149">
        <f t="shared" si="8"/>
        <v>0</v>
      </c>
      <c r="Z15" s="149">
        <v>1</v>
      </c>
      <c r="AA15" s="149">
        <f t="shared" si="9"/>
        <v>0.5</v>
      </c>
      <c r="AB15" s="121">
        <v>0</v>
      </c>
      <c r="AC15" s="121">
        <v>0</v>
      </c>
      <c r="AD15" s="121">
        <v>0</v>
      </c>
      <c r="AE15" s="121">
        <v>0</v>
      </c>
      <c r="AF15" s="121">
        <v>0</v>
      </c>
      <c r="AG15" s="148">
        <v>41819</v>
      </c>
      <c r="AH15" s="148">
        <v>36205</v>
      </c>
      <c r="AI15" s="121">
        <f t="shared" si="10"/>
        <v>14.5</v>
      </c>
      <c r="AJ15" s="121" t="s">
        <v>160</v>
      </c>
      <c r="AK15" s="121" t="s">
        <v>252</v>
      </c>
      <c r="AL15" s="127" t="s">
        <v>249</v>
      </c>
      <c r="AM15" s="154">
        <v>4</v>
      </c>
      <c r="AN15" s="121" t="s">
        <v>116</v>
      </c>
    </row>
    <row r="16" spans="1:40" ht="33" x14ac:dyDescent="0.3">
      <c r="A16" s="121">
        <v>9</v>
      </c>
      <c r="B16" s="138" t="s">
        <v>161</v>
      </c>
      <c r="C16" s="155" t="s">
        <v>95</v>
      </c>
      <c r="D16" s="118" t="s">
        <v>150</v>
      </c>
      <c r="E16" s="150" t="s">
        <v>156</v>
      </c>
      <c r="F16" s="122" t="s">
        <v>88</v>
      </c>
      <c r="G16" s="122">
        <v>1</v>
      </c>
      <c r="H16" s="121">
        <f t="shared" si="0"/>
        <v>5</v>
      </c>
      <c r="I16" s="121">
        <v>4</v>
      </c>
      <c r="J16" s="121">
        <v>0</v>
      </c>
      <c r="K16" s="121">
        <f t="shared" si="1"/>
        <v>0</v>
      </c>
      <c r="L16" s="121">
        <v>0</v>
      </c>
      <c r="M16" s="121">
        <f t="shared" si="2"/>
        <v>0</v>
      </c>
      <c r="N16" s="122">
        <v>1</v>
      </c>
      <c r="O16" s="122">
        <f t="shared" si="3"/>
        <v>2</v>
      </c>
      <c r="P16" s="121">
        <v>0</v>
      </c>
      <c r="Q16" s="121">
        <f t="shared" si="4"/>
        <v>0</v>
      </c>
      <c r="R16" s="121">
        <v>0</v>
      </c>
      <c r="S16" s="121">
        <f t="shared" si="5"/>
        <v>0</v>
      </c>
      <c r="T16" s="121">
        <v>2</v>
      </c>
      <c r="U16" s="121">
        <f t="shared" si="6"/>
        <v>2</v>
      </c>
      <c r="V16" s="121">
        <v>0</v>
      </c>
      <c r="W16" s="121">
        <f t="shared" si="7"/>
        <v>0</v>
      </c>
      <c r="X16" s="149">
        <v>0</v>
      </c>
      <c r="Y16" s="149">
        <f t="shared" si="8"/>
        <v>0</v>
      </c>
      <c r="Z16" s="149">
        <v>0</v>
      </c>
      <c r="AA16" s="149">
        <f t="shared" si="9"/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40">
        <v>44869</v>
      </c>
      <c r="AH16" s="140">
        <v>44504</v>
      </c>
      <c r="AI16" s="122">
        <f t="shared" si="10"/>
        <v>13</v>
      </c>
      <c r="AJ16" s="123" t="s">
        <v>160</v>
      </c>
      <c r="AK16" s="123" t="s">
        <v>177</v>
      </c>
      <c r="AL16" s="127" t="s">
        <v>251</v>
      </c>
      <c r="AM16" s="153">
        <v>5</v>
      </c>
      <c r="AN16" s="121" t="s">
        <v>116</v>
      </c>
    </row>
    <row r="17" spans="1:40" ht="33" x14ac:dyDescent="0.3">
      <c r="A17" s="121">
        <v>2</v>
      </c>
      <c r="B17" s="138" t="s">
        <v>162</v>
      </c>
      <c r="C17" s="155" t="s">
        <v>138</v>
      </c>
      <c r="D17" s="118" t="s">
        <v>150</v>
      </c>
      <c r="E17" s="150" t="s">
        <v>156</v>
      </c>
      <c r="F17" s="121" t="s">
        <v>88</v>
      </c>
      <c r="G17" s="121">
        <v>1</v>
      </c>
      <c r="H17" s="121">
        <f t="shared" si="0"/>
        <v>5</v>
      </c>
      <c r="I17" s="121">
        <v>4</v>
      </c>
      <c r="J17" s="121">
        <v>0</v>
      </c>
      <c r="K17" s="121">
        <f t="shared" si="1"/>
        <v>0</v>
      </c>
      <c r="L17" s="121">
        <v>0</v>
      </c>
      <c r="M17" s="121">
        <f t="shared" si="2"/>
        <v>0</v>
      </c>
      <c r="N17" s="122">
        <v>0</v>
      </c>
      <c r="O17" s="122">
        <f t="shared" si="3"/>
        <v>0</v>
      </c>
      <c r="P17" s="121">
        <v>0</v>
      </c>
      <c r="Q17" s="121">
        <f t="shared" si="4"/>
        <v>0</v>
      </c>
      <c r="R17" s="121">
        <v>0</v>
      </c>
      <c r="S17" s="121">
        <f t="shared" si="5"/>
        <v>0</v>
      </c>
      <c r="T17" s="121">
        <v>2</v>
      </c>
      <c r="U17" s="121">
        <f t="shared" si="6"/>
        <v>2</v>
      </c>
      <c r="V17" s="121">
        <v>2</v>
      </c>
      <c r="W17" s="121">
        <f t="shared" si="7"/>
        <v>1</v>
      </c>
      <c r="X17" s="149">
        <v>0</v>
      </c>
      <c r="Y17" s="149">
        <f t="shared" si="8"/>
        <v>0</v>
      </c>
      <c r="Z17" s="149">
        <v>0</v>
      </c>
      <c r="AA17" s="149">
        <f t="shared" si="9"/>
        <v>0</v>
      </c>
      <c r="AB17" s="121">
        <v>0</v>
      </c>
      <c r="AC17" s="121">
        <v>0</v>
      </c>
      <c r="AD17" s="121">
        <v>0</v>
      </c>
      <c r="AE17" s="121">
        <v>0</v>
      </c>
      <c r="AF17" s="121">
        <v>0</v>
      </c>
      <c r="AG17" s="148">
        <v>44809</v>
      </c>
      <c r="AH17" s="148">
        <v>44444</v>
      </c>
      <c r="AI17" s="121">
        <f t="shared" si="10"/>
        <v>12</v>
      </c>
      <c r="AJ17" s="121" t="s">
        <v>160</v>
      </c>
      <c r="AK17" s="121" t="s">
        <v>250</v>
      </c>
      <c r="AL17" s="127" t="s">
        <v>249</v>
      </c>
      <c r="AM17" s="154">
        <v>6</v>
      </c>
      <c r="AN17" s="121" t="s">
        <v>116</v>
      </c>
    </row>
    <row r="18" spans="1:40" ht="49.5" x14ac:dyDescent="0.25">
      <c r="A18" s="121">
        <v>10</v>
      </c>
      <c r="B18" s="117" t="s">
        <v>163</v>
      </c>
      <c r="C18" s="156" t="s">
        <v>164</v>
      </c>
      <c r="D18" s="126" t="s">
        <v>150</v>
      </c>
      <c r="E18" s="150" t="s">
        <v>156</v>
      </c>
      <c r="F18" s="121" t="s">
        <v>88</v>
      </c>
      <c r="G18" s="122">
        <v>1</v>
      </c>
      <c r="H18" s="121">
        <f t="shared" si="0"/>
        <v>5</v>
      </c>
      <c r="I18" s="121">
        <v>4</v>
      </c>
      <c r="J18" s="122">
        <v>0</v>
      </c>
      <c r="K18" s="121">
        <f t="shared" si="1"/>
        <v>0</v>
      </c>
      <c r="L18" s="122">
        <v>0</v>
      </c>
      <c r="M18" s="121">
        <f t="shared" si="2"/>
        <v>0</v>
      </c>
      <c r="N18" s="122">
        <v>0</v>
      </c>
      <c r="O18" s="122">
        <f t="shared" si="3"/>
        <v>0</v>
      </c>
      <c r="P18" s="122">
        <v>0</v>
      </c>
      <c r="Q18" s="121">
        <f t="shared" si="4"/>
        <v>0</v>
      </c>
      <c r="R18" s="122">
        <v>0</v>
      </c>
      <c r="S18" s="121">
        <f t="shared" si="5"/>
        <v>0</v>
      </c>
      <c r="T18" s="122">
        <v>0</v>
      </c>
      <c r="U18" s="121">
        <f t="shared" si="6"/>
        <v>0</v>
      </c>
      <c r="V18" s="122">
        <v>2</v>
      </c>
      <c r="W18" s="121">
        <f t="shared" si="7"/>
        <v>1</v>
      </c>
      <c r="X18" s="149">
        <v>0</v>
      </c>
      <c r="Y18" s="149">
        <f t="shared" si="8"/>
        <v>0</v>
      </c>
      <c r="Z18" s="149">
        <v>0</v>
      </c>
      <c r="AA18" s="149">
        <f t="shared" si="9"/>
        <v>0</v>
      </c>
      <c r="AB18" s="122">
        <v>0</v>
      </c>
      <c r="AC18" s="122">
        <v>0</v>
      </c>
      <c r="AD18" s="122">
        <v>0</v>
      </c>
      <c r="AE18" s="122">
        <v>0</v>
      </c>
      <c r="AF18" s="121">
        <v>0</v>
      </c>
      <c r="AG18" s="140">
        <v>44809</v>
      </c>
      <c r="AH18" s="140">
        <v>44444</v>
      </c>
      <c r="AI18" s="121">
        <f t="shared" si="10"/>
        <v>10</v>
      </c>
      <c r="AJ18" s="123" t="s">
        <v>160</v>
      </c>
      <c r="AK18" s="123" t="s">
        <v>192</v>
      </c>
      <c r="AL18" s="127" t="s">
        <v>248</v>
      </c>
      <c r="AM18" s="153">
        <v>7</v>
      </c>
      <c r="AN18" s="121" t="s">
        <v>116</v>
      </c>
    </row>
    <row r="19" spans="1:40" ht="33" x14ac:dyDescent="0.3">
      <c r="A19" s="131">
        <v>7</v>
      </c>
      <c r="B19" s="129" t="s">
        <v>165</v>
      </c>
      <c r="C19" s="157" t="s">
        <v>166</v>
      </c>
      <c r="D19" s="130" t="s">
        <v>150</v>
      </c>
      <c r="E19" s="146">
        <v>2019</v>
      </c>
      <c r="F19" s="131" t="s">
        <v>167</v>
      </c>
      <c r="G19" s="131">
        <v>1</v>
      </c>
      <c r="H19" s="131">
        <f t="shared" si="0"/>
        <v>5</v>
      </c>
      <c r="I19" s="131">
        <v>4</v>
      </c>
      <c r="J19" s="131">
        <v>0</v>
      </c>
      <c r="K19" s="131">
        <f t="shared" si="1"/>
        <v>0</v>
      </c>
      <c r="L19" s="131">
        <v>0</v>
      </c>
      <c r="M19" s="131">
        <f t="shared" si="2"/>
        <v>0</v>
      </c>
      <c r="N19" s="131">
        <v>0</v>
      </c>
      <c r="O19" s="131">
        <f t="shared" si="3"/>
        <v>0</v>
      </c>
      <c r="P19" s="131">
        <v>0</v>
      </c>
      <c r="Q19" s="131">
        <f t="shared" si="4"/>
        <v>0</v>
      </c>
      <c r="R19" s="131">
        <v>0</v>
      </c>
      <c r="S19" s="131">
        <f t="shared" si="5"/>
        <v>0</v>
      </c>
      <c r="T19" s="131">
        <v>0</v>
      </c>
      <c r="U19" s="131">
        <f t="shared" si="6"/>
        <v>0</v>
      </c>
      <c r="V19" s="131">
        <v>0</v>
      </c>
      <c r="W19" s="131">
        <f t="shared" si="7"/>
        <v>0</v>
      </c>
      <c r="X19" s="151">
        <v>0</v>
      </c>
      <c r="Y19" s="151">
        <f t="shared" si="8"/>
        <v>0</v>
      </c>
      <c r="Z19" s="151">
        <v>1</v>
      </c>
      <c r="AA19" s="151">
        <f t="shared" si="9"/>
        <v>0.5</v>
      </c>
      <c r="AB19" s="131">
        <v>0</v>
      </c>
      <c r="AC19" s="131">
        <v>0</v>
      </c>
      <c r="AD19" s="131">
        <v>0</v>
      </c>
      <c r="AE19" s="131">
        <v>0</v>
      </c>
      <c r="AF19" s="131">
        <v>0</v>
      </c>
      <c r="AG19" s="142">
        <v>41815</v>
      </c>
      <c r="AH19" s="142">
        <v>37964</v>
      </c>
      <c r="AI19" s="131">
        <f t="shared" si="10"/>
        <v>9.5</v>
      </c>
      <c r="AJ19" s="131" t="s">
        <v>160</v>
      </c>
      <c r="AK19" s="131" t="s">
        <v>247</v>
      </c>
      <c r="AL19" s="146" t="s">
        <v>246</v>
      </c>
      <c r="AM19" s="151">
        <v>8</v>
      </c>
      <c r="AN19" s="131" t="s">
        <v>116</v>
      </c>
    </row>
    <row r="20" spans="1:40" ht="33" x14ac:dyDescent="0.3">
      <c r="A20" s="131">
        <v>5</v>
      </c>
      <c r="B20" s="129" t="s">
        <v>168</v>
      </c>
      <c r="C20" s="158" t="s">
        <v>169</v>
      </c>
      <c r="D20" s="130" t="s">
        <v>150</v>
      </c>
      <c r="E20" s="152" t="s">
        <v>156</v>
      </c>
      <c r="F20" s="131" t="s">
        <v>88</v>
      </c>
      <c r="G20" s="131">
        <v>1</v>
      </c>
      <c r="H20" s="131">
        <f t="shared" si="0"/>
        <v>5</v>
      </c>
      <c r="I20" s="131">
        <v>4</v>
      </c>
      <c r="J20" s="131">
        <v>0</v>
      </c>
      <c r="K20" s="131">
        <f t="shared" si="1"/>
        <v>0</v>
      </c>
      <c r="L20" s="131">
        <v>0</v>
      </c>
      <c r="M20" s="131">
        <f t="shared" si="2"/>
        <v>0</v>
      </c>
      <c r="N20" s="131">
        <v>0</v>
      </c>
      <c r="O20" s="131">
        <f t="shared" si="3"/>
        <v>0</v>
      </c>
      <c r="P20" s="131">
        <v>0</v>
      </c>
      <c r="Q20" s="131">
        <f t="shared" si="4"/>
        <v>0</v>
      </c>
      <c r="R20" s="131">
        <v>0</v>
      </c>
      <c r="S20" s="131">
        <f t="shared" si="5"/>
        <v>0</v>
      </c>
      <c r="T20" s="131">
        <v>0</v>
      </c>
      <c r="U20" s="131">
        <f t="shared" si="6"/>
        <v>0</v>
      </c>
      <c r="V20" s="131">
        <v>0</v>
      </c>
      <c r="W20" s="131">
        <f t="shared" si="7"/>
        <v>0</v>
      </c>
      <c r="X20" s="151">
        <v>0</v>
      </c>
      <c r="Y20" s="151">
        <f t="shared" si="8"/>
        <v>0</v>
      </c>
      <c r="Z20" s="151">
        <v>1</v>
      </c>
      <c r="AA20" s="151">
        <f t="shared" si="9"/>
        <v>0.5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42">
        <v>44904</v>
      </c>
      <c r="AH20" s="142">
        <v>44539</v>
      </c>
      <c r="AI20" s="131">
        <f t="shared" si="10"/>
        <v>9.5</v>
      </c>
      <c r="AJ20" s="131" t="s">
        <v>160</v>
      </c>
      <c r="AK20" s="131" t="s">
        <v>245</v>
      </c>
      <c r="AL20" s="146" t="s">
        <v>244</v>
      </c>
      <c r="AM20" s="151">
        <v>9</v>
      </c>
      <c r="AN20" s="131" t="s">
        <v>116</v>
      </c>
    </row>
    <row r="21" spans="1:40" ht="33" x14ac:dyDescent="0.3">
      <c r="A21" s="121">
        <v>8</v>
      </c>
      <c r="B21" s="138" t="s">
        <v>170</v>
      </c>
      <c r="C21" s="155" t="s">
        <v>80</v>
      </c>
      <c r="D21" s="118" t="s">
        <v>150</v>
      </c>
      <c r="E21" s="150" t="s">
        <v>156</v>
      </c>
      <c r="F21" s="121" t="s">
        <v>88</v>
      </c>
      <c r="G21" s="121">
        <v>0</v>
      </c>
      <c r="H21" s="121">
        <f t="shared" si="0"/>
        <v>0</v>
      </c>
      <c r="I21" s="121">
        <v>4</v>
      </c>
      <c r="J21" s="121">
        <v>0</v>
      </c>
      <c r="K21" s="121">
        <f t="shared" si="1"/>
        <v>0</v>
      </c>
      <c r="L21" s="121">
        <v>0</v>
      </c>
      <c r="M21" s="121">
        <f t="shared" si="2"/>
        <v>0</v>
      </c>
      <c r="N21" s="122">
        <v>0</v>
      </c>
      <c r="O21" s="122">
        <f t="shared" si="3"/>
        <v>0</v>
      </c>
      <c r="P21" s="121">
        <v>0</v>
      </c>
      <c r="Q21" s="121">
        <f t="shared" si="4"/>
        <v>0</v>
      </c>
      <c r="R21" s="121">
        <v>0</v>
      </c>
      <c r="S21" s="121">
        <f t="shared" si="5"/>
        <v>0</v>
      </c>
      <c r="T21" s="121">
        <v>0</v>
      </c>
      <c r="U21" s="121">
        <f t="shared" si="6"/>
        <v>0</v>
      </c>
      <c r="V21" s="121">
        <v>1</v>
      </c>
      <c r="W21" s="121">
        <f t="shared" si="7"/>
        <v>0.5</v>
      </c>
      <c r="X21" s="149">
        <v>0</v>
      </c>
      <c r="Y21" s="149">
        <f t="shared" si="8"/>
        <v>0</v>
      </c>
      <c r="Z21" s="149">
        <v>0</v>
      </c>
      <c r="AA21" s="149">
        <f t="shared" si="9"/>
        <v>0</v>
      </c>
      <c r="AB21" s="121">
        <v>0</v>
      </c>
      <c r="AC21" s="121">
        <v>0</v>
      </c>
      <c r="AD21" s="121">
        <v>0</v>
      </c>
      <c r="AE21" s="121">
        <v>0</v>
      </c>
      <c r="AF21" s="121">
        <v>0</v>
      </c>
      <c r="AG21" s="140">
        <v>44943</v>
      </c>
      <c r="AH21" s="140">
        <v>44578</v>
      </c>
      <c r="AI21" s="121">
        <f t="shared" si="10"/>
        <v>4.5</v>
      </c>
      <c r="AJ21" s="123" t="s">
        <v>45</v>
      </c>
      <c r="AK21" s="123" t="s">
        <v>172</v>
      </c>
      <c r="AL21" s="127" t="s">
        <v>243</v>
      </c>
      <c r="AM21" s="153">
        <v>10</v>
      </c>
      <c r="AN21" s="121" t="s">
        <v>116</v>
      </c>
    </row>
  </sheetData>
  <sheetProtection algorithmName="SHA-512" hashValue="5SBjwu80wKC2RKkCwNOib5l28/Qo0nNw1xshIqLDa42jqgQ4Zu/Vzi9FT+g7eoCqKHC9316Xn9akF1+GJeIbRQ==" saltValue="0Xje4srmOGOZnHIkElmhTA==" spinCount="100000" sheet="1" objects="1" scenarios="1" selectLockedCells="1" selectUnlockedCells="1"/>
  <mergeCells count="31">
    <mergeCell ref="AG10:AH10"/>
    <mergeCell ref="AI10:AI11"/>
    <mergeCell ref="AJ10:AJ11"/>
    <mergeCell ref="AM10:AM11"/>
    <mergeCell ref="AN10:AN11"/>
    <mergeCell ref="AK10:AK11"/>
    <mergeCell ref="AL10:AL11"/>
    <mergeCell ref="AE10:AF10"/>
    <mergeCell ref="I10:I11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D10"/>
    <mergeCell ref="A10:A11"/>
    <mergeCell ref="B10:B11"/>
    <mergeCell ref="C10:C11"/>
    <mergeCell ref="D10:D11"/>
    <mergeCell ref="E10:F10"/>
    <mergeCell ref="G10:H10"/>
    <mergeCell ref="I2:V2"/>
    <mergeCell ref="I3:V3"/>
    <mergeCell ref="I4:V4"/>
    <mergeCell ref="D6:AA7"/>
    <mergeCell ref="E9:H9"/>
    <mergeCell ref="J9:AA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22"/>
  <sheetViews>
    <sheetView zoomScale="93" zoomScaleNormal="93" workbookViewId="0">
      <selection activeCell="L20" sqref="L20"/>
    </sheetView>
  </sheetViews>
  <sheetFormatPr baseColWidth="10" defaultRowHeight="18.75" x14ac:dyDescent="0.25"/>
  <cols>
    <col min="1" max="1" width="10.28515625" style="42" customWidth="1"/>
    <col min="2" max="2" width="25.85546875" style="42" customWidth="1"/>
    <col min="3" max="3" width="19.28515625" style="42" customWidth="1"/>
    <col min="4" max="4" width="10.28515625" style="42" customWidth="1"/>
    <col min="5" max="5" width="12.5703125" style="42" customWidth="1"/>
    <col min="6" max="6" width="10.28515625" style="42" customWidth="1"/>
    <col min="7" max="7" width="11.140625" style="42" customWidth="1"/>
    <col min="8" max="8" width="20.140625" style="42" customWidth="1"/>
    <col min="9" max="9" width="12.28515625" style="42" customWidth="1"/>
    <col min="10" max="11" width="11.42578125" style="42" customWidth="1"/>
    <col min="12" max="12" width="13.42578125" style="42" customWidth="1"/>
    <col min="13" max="26" width="11.42578125" style="42" customWidth="1"/>
    <col min="27" max="28" width="11.42578125" style="42"/>
    <col min="29" max="29" width="14" style="42" customWidth="1"/>
    <col min="30" max="30" width="10.42578125" style="42" customWidth="1"/>
    <col min="31" max="31" width="17.85546875" style="42" customWidth="1"/>
    <col min="32" max="33" width="18.42578125" style="43" customWidth="1"/>
    <col min="34" max="34" width="17" customWidth="1"/>
  </cols>
  <sheetData>
    <row r="1" spans="1:34" x14ac:dyDescent="0.25">
      <c r="I1" s="242" t="s">
        <v>258</v>
      </c>
      <c r="J1" s="242"/>
      <c r="K1" s="242"/>
      <c r="L1" s="243" t="s">
        <v>259</v>
      </c>
      <c r="M1" s="243"/>
      <c r="N1" s="243"/>
    </row>
    <row r="2" spans="1:34" x14ac:dyDescent="0.25">
      <c r="I2" s="242"/>
      <c r="J2" s="242"/>
      <c r="K2" s="242"/>
      <c r="L2" s="243"/>
      <c r="M2" s="243"/>
      <c r="N2" s="243"/>
    </row>
    <row r="4" spans="1:34" s="40" customFormat="1" ht="102.75" customHeight="1" x14ac:dyDescent="0.25">
      <c r="A4" s="195" t="s">
        <v>376</v>
      </c>
      <c r="B4" s="244" t="s">
        <v>3</v>
      </c>
      <c r="C4" s="244" t="s">
        <v>4</v>
      </c>
      <c r="D4" s="245" t="s">
        <v>260</v>
      </c>
      <c r="E4" s="247" t="s">
        <v>261</v>
      </c>
      <c r="F4" s="244" t="s">
        <v>262</v>
      </c>
      <c r="G4" s="244"/>
      <c r="H4" s="247" t="s">
        <v>263</v>
      </c>
      <c r="I4" s="244" t="s">
        <v>264</v>
      </c>
      <c r="J4" s="244"/>
      <c r="K4" s="254" t="s">
        <v>265</v>
      </c>
      <c r="L4" s="244" t="s">
        <v>266</v>
      </c>
      <c r="M4" s="249" t="s">
        <v>267</v>
      </c>
      <c r="N4" s="250"/>
      <c r="O4" s="249" t="s">
        <v>268</v>
      </c>
      <c r="P4" s="250"/>
      <c r="Q4" s="249" t="s">
        <v>269</v>
      </c>
      <c r="R4" s="250"/>
      <c r="S4" s="249" t="s">
        <v>270</v>
      </c>
      <c r="T4" s="250"/>
      <c r="U4" s="249" t="s">
        <v>271</v>
      </c>
      <c r="V4" s="250"/>
      <c r="W4" s="249" t="s">
        <v>272</v>
      </c>
      <c r="X4" s="250"/>
      <c r="Y4" s="249" t="s">
        <v>273</v>
      </c>
      <c r="Z4" s="250"/>
      <c r="AA4" s="249" t="s">
        <v>274</v>
      </c>
      <c r="AB4" s="250"/>
      <c r="AC4" s="249" t="s">
        <v>18</v>
      </c>
      <c r="AD4" s="250"/>
      <c r="AE4" s="254" t="s">
        <v>275</v>
      </c>
      <c r="AF4" s="251" t="s">
        <v>21</v>
      </c>
      <c r="AG4" s="252" t="s">
        <v>23</v>
      </c>
      <c r="AH4" s="244" t="s">
        <v>24</v>
      </c>
    </row>
    <row r="5" spans="1:34" s="40" customFormat="1" ht="38.25" customHeight="1" x14ac:dyDescent="0.25">
      <c r="A5" s="195"/>
      <c r="B5" s="244"/>
      <c r="C5" s="244"/>
      <c r="D5" s="246"/>
      <c r="E5" s="248"/>
      <c r="F5" s="44" t="s">
        <v>25</v>
      </c>
      <c r="G5" s="44" t="s">
        <v>26</v>
      </c>
      <c r="H5" s="248"/>
      <c r="I5" s="44" t="s">
        <v>27</v>
      </c>
      <c r="J5" s="44" t="s">
        <v>28</v>
      </c>
      <c r="K5" s="254"/>
      <c r="L5" s="244"/>
      <c r="M5" s="44" t="s">
        <v>27</v>
      </c>
      <c r="N5" s="44" t="s">
        <v>28</v>
      </c>
      <c r="O5" s="44" t="s">
        <v>27</v>
      </c>
      <c r="P5" s="44" t="s">
        <v>28</v>
      </c>
      <c r="Q5" s="44" t="s">
        <v>27</v>
      </c>
      <c r="R5" s="44" t="s">
        <v>28</v>
      </c>
      <c r="S5" s="44" t="s">
        <v>27</v>
      </c>
      <c r="T5" s="44" t="s">
        <v>28</v>
      </c>
      <c r="U5" s="44" t="s">
        <v>27</v>
      </c>
      <c r="V5" s="44" t="s">
        <v>28</v>
      </c>
      <c r="W5" s="44" t="s">
        <v>27</v>
      </c>
      <c r="X5" s="44" t="s">
        <v>28</v>
      </c>
      <c r="Y5" s="44" t="s">
        <v>27</v>
      </c>
      <c r="Z5" s="44" t="s">
        <v>28</v>
      </c>
      <c r="AA5" s="44" t="s">
        <v>27</v>
      </c>
      <c r="AB5" s="44" t="s">
        <v>28</v>
      </c>
      <c r="AC5" s="44" t="s">
        <v>276</v>
      </c>
      <c r="AD5" s="44" t="s">
        <v>28</v>
      </c>
      <c r="AE5" s="254"/>
      <c r="AF5" s="251"/>
      <c r="AG5" s="253"/>
      <c r="AH5" s="244"/>
    </row>
    <row r="6" spans="1:34" ht="20.25" customHeight="1" x14ac:dyDescent="0.25">
      <c r="A6" s="135">
        <v>1</v>
      </c>
      <c r="B6" s="135" t="s">
        <v>277</v>
      </c>
      <c r="C6" s="135" t="s">
        <v>278</v>
      </c>
      <c r="D6" s="121" t="s">
        <v>279</v>
      </c>
      <c r="E6" s="121">
        <v>20</v>
      </c>
      <c r="F6" s="121" t="s">
        <v>280</v>
      </c>
      <c r="G6" s="121"/>
      <c r="H6" s="121" t="s">
        <v>281</v>
      </c>
      <c r="I6" s="121">
        <v>2</v>
      </c>
      <c r="J6" s="121">
        <f t="shared" ref="J6:J16" si="0">I6*1</f>
        <v>2</v>
      </c>
      <c r="K6" s="121">
        <v>2</v>
      </c>
      <c r="L6" s="121">
        <v>4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>
        <v>1</v>
      </c>
      <c r="AB6" s="121">
        <f t="shared" ref="AB6:AB16" si="1">AA6*2</f>
        <v>2</v>
      </c>
      <c r="AC6" s="159"/>
      <c r="AD6" s="121"/>
      <c r="AE6" s="121"/>
      <c r="AF6" s="123">
        <f>AE6+AD6+AB6+Z6+X6+V6+T6+R6+P6+N6+L6+K6+E6+J6</f>
        <v>30</v>
      </c>
      <c r="AG6" s="123" t="s">
        <v>282</v>
      </c>
      <c r="AH6" s="123" t="s">
        <v>310</v>
      </c>
    </row>
    <row r="7" spans="1:34" ht="16.5" x14ac:dyDescent="0.25">
      <c r="A7" s="135">
        <v>2</v>
      </c>
      <c r="B7" s="135" t="s">
        <v>283</v>
      </c>
      <c r="C7" s="135" t="s">
        <v>284</v>
      </c>
      <c r="D7" s="121" t="s">
        <v>279</v>
      </c>
      <c r="E7" s="121">
        <v>20</v>
      </c>
      <c r="F7" s="121" t="s">
        <v>280</v>
      </c>
      <c r="G7" s="121"/>
      <c r="H7" s="121" t="s">
        <v>281</v>
      </c>
      <c r="I7" s="121">
        <v>2</v>
      </c>
      <c r="J7" s="121">
        <f t="shared" si="0"/>
        <v>2</v>
      </c>
      <c r="K7" s="121">
        <v>2</v>
      </c>
      <c r="L7" s="121">
        <v>4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>
        <v>1</v>
      </c>
      <c r="AB7" s="121">
        <f t="shared" si="1"/>
        <v>2</v>
      </c>
      <c r="AC7" s="121"/>
      <c r="AD7" s="121"/>
      <c r="AE7" s="121"/>
      <c r="AF7" s="123">
        <f t="shared" ref="AF7:AF16" si="2">AE7+AD7+AB7+Z7+X7+V7+T7+R7+P7+N7+L7+K7+E7+J7</f>
        <v>30</v>
      </c>
      <c r="AG7" s="123" t="s">
        <v>282</v>
      </c>
      <c r="AH7" s="123" t="s">
        <v>310</v>
      </c>
    </row>
    <row r="8" spans="1:34" ht="16.5" x14ac:dyDescent="0.25">
      <c r="A8" s="135">
        <v>3</v>
      </c>
      <c r="B8" s="135" t="s">
        <v>285</v>
      </c>
      <c r="C8" s="135" t="s">
        <v>286</v>
      </c>
      <c r="D8" s="121" t="s">
        <v>279</v>
      </c>
      <c r="E8" s="121">
        <v>20</v>
      </c>
      <c r="F8" s="121" t="s">
        <v>280</v>
      </c>
      <c r="G8" s="121"/>
      <c r="H8" s="121" t="s">
        <v>287</v>
      </c>
      <c r="I8" s="121">
        <v>5</v>
      </c>
      <c r="J8" s="121">
        <f t="shared" si="0"/>
        <v>5</v>
      </c>
      <c r="K8" s="121">
        <v>2</v>
      </c>
      <c r="L8" s="121">
        <v>4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>
        <v>1</v>
      </c>
      <c r="AB8" s="121">
        <f t="shared" si="1"/>
        <v>2</v>
      </c>
      <c r="AC8" s="121"/>
      <c r="AD8" s="121"/>
      <c r="AE8" s="121"/>
      <c r="AF8" s="123">
        <f t="shared" si="2"/>
        <v>33</v>
      </c>
      <c r="AG8" s="123" t="s">
        <v>288</v>
      </c>
      <c r="AH8" s="123" t="s">
        <v>310</v>
      </c>
    </row>
    <row r="9" spans="1:34" ht="16.5" x14ac:dyDescent="0.25">
      <c r="A9" s="135">
        <v>4</v>
      </c>
      <c r="B9" s="135" t="s">
        <v>289</v>
      </c>
      <c r="C9" s="135" t="s">
        <v>290</v>
      </c>
      <c r="D9" s="121" t="s">
        <v>279</v>
      </c>
      <c r="E9" s="121">
        <v>20</v>
      </c>
      <c r="F9" s="121" t="s">
        <v>280</v>
      </c>
      <c r="G9" s="121"/>
      <c r="H9" s="121" t="s">
        <v>291</v>
      </c>
      <c r="I9" s="121">
        <v>4</v>
      </c>
      <c r="J9" s="121">
        <f t="shared" si="0"/>
        <v>4</v>
      </c>
      <c r="K9" s="121">
        <v>2</v>
      </c>
      <c r="L9" s="121">
        <v>4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>
        <v>0</v>
      </c>
      <c r="AB9" s="121">
        <f t="shared" si="1"/>
        <v>0</v>
      </c>
      <c r="AC9" s="121"/>
      <c r="AD9" s="121"/>
      <c r="AE9" s="121"/>
      <c r="AF9" s="123">
        <f t="shared" si="2"/>
        <v>30</v>
      </c>
      <c r="AG9" s="123" t="s">
        <v>288</v>
      </c>
      <c r="AH9" s="123" t="s">
        <v>310</v>
      </c>
    </row>
    <row r="10" spans="1:34" s="189" customFormat="1" ht="66.75" customHeight="1" x14ac:dyDescent="0.25">
      <c r="A10" s="190">
        <v>5</v>
      </c>
      <c r="B10" s="190" t="s">
        <v>292</v>
      </c>
      <c r="C10" s="190" t="s">
        <v>293</v>
      </c>
      <c r="D10" s="125" t="s">
        <v>279</v>
      </c>
      <c r="E10" s="125">
        <v>0</v>
      </c>
      <c r="F10" s="125">
        <v>2022</v>
      </c>
      <c r="G10" s="125" t="s">
        <v>39</v>
      </c>
      <c r="H10" s="125" t="s">
        <v>294</v>
      </c>
      <c r="I10" s="125">
        <v>3</v>
      </c>
      <c r="J10" s="125">
        <f t="shared" si="0"/>
        <v>3</v>
      </c>
      <c r="K10" s="125">
        <v>2</v>
      </c>
      <c r="L10" s="125">
        <v>4</v>
      </c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>
        <v>0</v>
      </c>
      <c r="AB10" s="125">
        <f t="shared" si="1"/>
        <v>0</v>
      </c>
      <c r="AC10" s="125"/>
      <c r="AD10" s="125"/>
      <c r="AE10" s="125"/>
      <c r="AF10" s="125">
        <f t="shared" si="2"/>
        <v>9</v>
      </c>
      <c r="AG10" s="125" t="s">
        <v>282</v>
      </c>
      <c r="AH10" s="191" t="s">
        <v>379</v>
      </c>
    </row>
    <row r="11" spans="1:34" ht="16.5" x14ac:dyDescent="0.25">
      <c r="A11" s="135">
        <v>6</v>
      </c>
      <c r="B11" s="135" t="s">
        <v>295</v>
      </c>
      <c r="C11" s="135" t="s">
        <v>296</v>
      </c>
      <c r="D11" s="121" t="s">
        <v>279</v>
      </c>
      <c r="E11" s="121">
        <v>20</v>
      </c>
      <c r="F11" s="121" t="s">
        <v>280</v>
      </c>
      <c r="G11" s="121"/>
      <c r="H11" s="121" t="s">
        <v>294</v>
      </c>
      <c r="I11" s="121">
        <v>3</v>
      </c>
      <c r="J11" s="121">
        <f t="shared" si="0"/>
        <v>3</v>
      </c>
      <c r="K11" s="121">
        <v>2</v>
      </c>
      <c r="L11" s="121">
        <v>4</v>
      </c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>
        <v>0</v>
      </c>
      <c r="AB11" s="121">
        <f t="shared" si="1"/>
        <v>0</v>
      </c>
      <c r="AC11" s="121"/>
      <c r="AD11" s="121"/>
      <c r="AE11" s="121"/>
      <c r="AF11" s="123">
        <f t="shared" si="2"/>
        <v>29</v>
      </c>
      <c r="AG11" s="123" t="s">
        <v>297</v>
      </c>
      <c r="AH11" s="123" t="s">
        <v>311</v>
      </c>
    </row>
    <row r="12" spans="1:34" ht="16.5" x14ac:dyDescent="0.25">
      <c r="A12" s="135">
        <v>7</v>
      </c>
      <c r="B12" s="135" t="s">
        <v>298</v>
      </c>
      <c r="C12" s="135" t="s">
        <v>299</v>
      </c>
      <c r="D12" s="121" t="s">
        <v>279</v>
      </c>
      <c r="E12" s="121">
        <v>20</v>
      </c>
      <c r="F12" s="121" t="s">
        <v>280</v>
      </c>
      <c r="G12" s="121"/>
      <c r="H12" s="121" t="s">
        <v>294</v>
      </c>
      <c r="I12" s="121">
        <v>3</v>
      </c>
      <c r="J12" s="121">
        <f t="shared" si="0"/>
        <v>3</v>
      </c>
      <c r="K12" s="121">
        <v>2</v>
      </c>
      <c r="L12" s="121">
        <v>4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>
        <v>0</v>
      </c>
      <c r="AB12" s="121">
        <f t="shared" si="1"/>
        <v>0</v>
      </c>
      <c r="AC12" s="121"/>
      <c r="AD12" s="121"/>
      <c r="AE12" s="121"/>
      <c r="AF12" s="123">
        <f t="shared" si="2"/>
        <v>29</v>
      </c>
      <c r="AG12" s="123" t="s">
        <v>160</v>
      </c>
      <c r="AH12" s="123" t="s">
        <v>310</v>
      </c>
    </row>
    <row r="13" spans="1:34" ht="16.5" x14ac:dyDescent="0.25">
      <c r="A13" s="135">
        <v>8</v>
      </c>
      <c r="B13" s="135" t="s">
        <v>300</v>
      </c>
      <c r="C13" s="135" t="s">
        <v>301</v>
      </c>
      <c r="D13" s="121" t="s">
        <v>279</v>
      </c>
      <c r="E13" s="121">
        <v>20</v>
      </c>
      <c r="F13" s="121" t="s">
        <v>280</v>
      </c>
      <c r="G13" s="121"/>
      <c r="H13" s="121" t="s">
        <v>291</v>
      </c>
      <c r="I13" s="121">
        <v>4</v>
      </c>
      <c r="J13" s="121">
        <f t="shared" si="0"/>
        <v>4</v>
      </c>
      <c r="K13" s="121">
        <v>2</v>
      </c>
      <c r="L13" s="121">
        <v>4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>
        <v>1</v>
      </c>
      <c r="AB13" s="121">
        <f t="shared" si="1"/>
        <v>2</v>
      </c>
      <c r="AC13" s="121"/>
      <c r="AD13" s="121"/>
      <c r="AE13" s="121"/>
      <c r="AF13" s="123">
        <f t="shared" si="2"/>
        <v>32</v>
      </c>
      <c r="AG13" s="123" t="s">
        <v>302</v>
      </c>
      <c r="AH13" s="123" t="s">
        <v>310</v>
      </c>
    </row>
    <row r="14" spans="1:34" ht="16.5" x14ac:dyDescent="0.25">
      <c r="A14" s="135">
        <v>9</v>
      </c>
      <c r="B14" s="135" t="s">
        <v>303</v>
      </c>
      <c r="C14" s="135" t="s">
        <v>304</v>
      </c>
      <c r="D14" s="121" t="s">
        <v>279</v>
      </c>
      <c r="E14" s="121">
        <v>20</v>
      </c>
      <c r="F14" s="121" t="s">
        <v>280</v>
      </c>
      <c r="G14" s="121"/>
      <c r="H14" s="121" t="s">
        <v>287</v>
      </c>
      <c r="I14" s="121">
        <v>5</v>
      </c>
      <c r="J14" s="121">
        <f t="shared" si="0"/>
        <v>5</v>
      </c>
      <c r="K14" s="121">
        <v>2</v>
      </c>
      <c r="L14" s="121">
        <v>4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>
        <v>1</v>
      </c>
      <c r="AB14" s="121">
        <f t="shared" si="1"/>
        <v>2</v>
      </c>
      <c r="AC14" s="121"/>
      <c r="AD14" s="121"/>
      <c r="AE14" s="121"/>
      <c r="AF14" s="123">
        <f t="shared" si="2"/>
        <v>33</v>
      </c>
      <c r="AG14" s="123" t="s">
        <v>61</v>
      </c>
      <c r="AH14" s="123" t="s">
        <v>310</v>
      </c>
    </row>
    <row r="15" spans="1:34" ht="16.5" x14ac:dyDescent="0.25">
      <c r="A15" s="135">
        <v>10</v>
      </c>
      <c r="B15" s="135" t="s">
        <v>305</v>
      </c>
      <c r="C15" s="135" t="s">
        <v>306</v>
      </c>
      <c r="D15" s="121" t="s">
        <v>279</v>
      </c>
      <c r="E15" s="122">
        <v>0</v>
      </c>
      <c r="F15" s="122">
        <v>2022</v>
      </c>
      <c r="G15" s="121" t="s">
        <v>39</v>
      </c>
      <c r="H15" s="121" t="s">
        <v>307</v>
      </c>
      <c r="I15" s="121">
        <v>6</v>
      </c>
      <c r="J15" s="121">
        <f t="shared" si="0"/>
        <v>6</v>
      </c>
      <c r="K15" s="121">
        <v>2</v>
      </c>
      <c r="L15" s="121">
        <v>4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>
        <v>1</v>
      </c>
      <c r="AB15" s="121">
        <f t="shared" si="1"/>
        <v>2</v>
      </c>
      <c r="AC15" s="121"/>
      <c r="AD15" s="121"/>
      <c r="AE15" s="121"/>
      <c r="AF15" s="123">
        <f t="shared" si="2"/>
        <v>14</v>
      </c>
      <c r="AG15" s="123" t="s">
        <v>288</v>
      </c>
      <c r="AH15" s="123" t="s">
        <v>310</v>
      </c>
    </row>
    <row r="16" spans="1:34" ht="16.5" x14ac:dyDescent="0.25">
      <c r="A16" s="135">
        <v>11</v>
      </c>
      <c r="B16" s="135" t="s">
        <v>49</v>
      </c>
      <c r="C16" s="135" t="s">
        <v>308</v>
      </c>
      <c r="D16" s="121" t="s">
        <v>279</v>
      </c>
      <c r="E16" s="121">
        <v>20</v>
      </c>
      <c r="F16" s="121" t="s">
        <v>280</v>
      </c>
      <c r="G16" s="121"/>
      <c r="H16" s="121" t="s">
        <v>294</v>
      </c>
      <c r="I16" s="121">
        <v>3</v>
      </c>
      <c r="J16" s="121">
        <f t="shared" si="0"/>
        <v>3</v>
      </c>
      <c r="K16" s="121">
        <v>2</v>
      </c>
      <c r="L16" s="121">
        <v>4</v>
      </c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>
        <v>0</v>
      </c>
      <c r="AB16" s="121">
        <f t="shared" si="1"/>
        <v>0</v>
      </c>
      <c r="AC16" s="121"/>
      <c r="AD16" s="121"/>
      <c r="AE16" s="121"/>
      <c r="AF16" s="123">
        <f t="shared" si="2"/>
        <v>29</v>
      </c>
      <c r="AG16" s="123" t="s">
        <v>309</v>
      </c>
      <c r="AH16" s="123" t="s">
        <v>310</v>
      </c>
    </row>
    <row r="18" spans="3:34" x14ac:dyDescent="0.25">
      <c r="C18" s="241" t="s">
        <v>377</v>
      </c>
      <c r="D18" s="241"/>
      <c r="E18" s="241"/>
      <c r="F18" s="241"/>
      <c r="G18" s="241"/>
      <c r="H18" s="241"/>
      <c r="I18" s="241"/>
      <c r="J18" s="241"/>
      <c r="K18" s="241"/>
    </row>
    <row r="19" spans="3:34" x14ac:dyDescent="0.25">
      <c r="C19" s="241"/>
      <c r="D19" s="241"/>
      <c r="E19" s="241"/>
      <c r="F19" s="241"/>
      <c r="G19" s="241"/>
      <c r="H19" s="241"/>
      <c r="I19" s="241"/>
      <c r="J19" s="241"/>
      <c r="K19" s="241"/>
    </row>
    <row r="20" spans="3:34" x14ac:dyDescent="0.25">
      <c r="C20" s="241"/>
      <c r="D20" s="241"/>
      <c r="E20" s="241"/>
      <c r="F20" s="241"/>
      <c r="G20" s="241"/>
      <c r="H20" s="241"/>
      <c r="I20" s="241"/>
      <c r="J20" s="241"/>
      <c r="K20" s="241"/>
    </row>
    <row r="21" spans="3:34" x14ac:dyDescent="0.25">
      <c r="C21" s="241" t="s">
        <v>378</v>
      </c>
      <c r="D21" s="241"/>
      <c r="E21" s="241"/>
      <c r="F21" s="241"/>
      <c r="G21" s="241"/>
      <c r="H21" s="241"/>
      <c r="I21" s="241"/>
      <c r="J21" s="241"/>
      <c r="K21" s="241"/>
      <c r="AF21" s="96"/>
      <c r="AG21" s="97"/>
    </row>
    <row r="22" spans="3:34" ht="26.25" customHeight="1" x14ac:dyDescent="0.25">
      <c r="C22" s="241"/>
      <c r="D22" s="241"/>
      <c r="E22" s="241"/>
      <c r="F22" s="241"/>
      <c r="G22" s="241"/>
      <c r="H22" s="241"/>
      <c r="I22" s="241"/>
      <c r="J22" s="241"/>
      <c r="K22" s="241"/>
      <c r="AG22" s="160"/>
      <c r="AH22" s="161"/>
    </row>
  </sheetData>
  <sheetProtection algorithmName="SHA-512" hashValue="TJ8ZsvLOY+ixNSgamqxvPcj5nG92/3l/63zlK7sPtc+n+3giMsIFux0w+qdvmfcg88FKFMGltSrDExJLQmMOqA==" saltValue="nXm8MmkZN4XHhEiFfnGzyg==" spinCount="100000" sheet="1" objects="1" scenarios="1" selectLockedCells="1" selectUnlockedCells="1"/>
  <mergeCells count="27">
    <mergeCell ref="AF4:AF5"/>
    <mergeCell ref="AG4:AG5"/>
    <mergeCell ref="AH4:AH5"/>
    <mergeCell ref="O4:P4"/>
    <mergeCell ref="Q4:R4"/>
    <mergeCell ref="S4:T4"/>
    <mergeCell ref="AE4:AE5"/>
    <mergeCell ref="U4:V4"/>
    <mergeCell ref="W4:X4"/>
    <mergeCell ref="Y4:Z4"/>
    <mergeCell ref="AA4:AB4"/>
    <mergeCell ref="AC4:AD4"/>
    <mergeCell ref="C18:K20"/>
    <mergeCell ref="C21:K22"/>
    <mergeCell ref="I1:K2"/>
    <mergeCell ref="L1:N2"/>
    <mergeCell ref="A4:A5"/>
    <mergeCell ref="B4:B5"/>
    <mergeCell ref="C4:C5"/>
    <mergeCell ref="D4:D5"/>
    <mergeCell ref="E4:E5"/>
    <mergeCell ref="F4:G4"/>
    <mergeCell ref="H4:H5"/>
    <mergeCell ref="I4:J4"/>
    <mergeCell ref="L4:L5"/>
    <mergeCell ref="M4:N4"/>
    <mergeCell ref="K4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20"/>
  <sheetViews>
    <sheetView tabSelected="1" zoomScale="106" zoomScaleNormal="106" workbookViewId="0">
      <selection activeCell="P20" sqref="P20"/>
    </sheetView>
  </sheetViews>
  <sheetFormatPr baseColWidth="10" defaultRowHeight="12" x14ac:dyDescent="0.25"/>
  <cols>
    <col min="1" max="1" width="4.5703125" style="110" customWidth="1"/>
    <col min="2" max="2" width="13.42578125" style="98" customWidth="1"/>
    <col min="3" max="3" width="12.140625" style="98" customWidth="1"/>
    <col min="4" max="4" width="11" style="113" customWidth="1"/>
    <col min="5" max="5" width="14" style="98" customWidth="1"/>
    <col min="6" max="6" width="9.85546875" style="98" customWidth="1"/>
    <col min="7" max="7" width="15.28515625" style="98" customWidth="1"/>
    <col min="8" max="8" width="9" style="98" customWidth="1"/>
    <col min="9" max="9" width="8.140625" style="98" customWidth="1"/>
    <col min="10" max="10" width="11" style="98" customWidth="1"/>
    <col min="11" max="11" width="10" style="98" customWidth="1"/>
    <col min="12" max="12" width="9.85546875" style="98" customWidth="1"/>
    <col min="13" max="13" width="10.28515625" style="98" customWidth="1"/>
    <col min="14" max="14" width="11.28515625" style="98" customWidth="1"/>
    <col min="15" max="15" width="10" style="98" customWidth="1"/>
    <col min="16" max="16" width="9.140625" style="98" customWidth="1"/>
    <col min="17" max="17" width="8.140625" style="98" customWidth="1"/>
    <col min="18" max="18" width="12.140625" style="98" customWidth="1"/>
    <col min="19" max="19" width="7.7109375" style="98" customWidth="1"/>
    <col min="20" max="20" width="9.85546875" style="98" customWidth="1"/>
    <col min="21" max="21" width="10.140625" style="98" customWidth="1"/>
    <col min="22" max="22" width="13.42578125" style="98" customWidth="1"/>
    <col min="23" max="16384" width="11.42578125" style="98"/>
  </cols>
  <sheetData>
    <row r="2" spans="1:22" ht="12.75" customHeight="1" x14ac:dyDescent="0.25">
      <c r="A2" s="255" t="s">
        <v>312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spans="1:22" x14ac:dyDescent="0.2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2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</row>
    <row r="6" spans="1:22" s="101" customFormat="1" ht="135" customHeight="1" x14ac:dyDescent="0.25">
      <c r="A6" s="99" t="s">
        <v>2</v>
      </c>
      <c r="B6" s="257" t="s">
        <v>313</v>
      </c>
      <c r="C6" s="258"/>
      <c r="D6" s="99" t="s">
        <v>314</v>
      </c>
      <c r="E6" s="99" t="s">
        <v>315</v>
      </c>
      <c r="F6" s="100" t="s">
        <v>316</v>
      </c>
      <c r="G6" s="99" t="s">
        <v>317</v>
      </c>
      <c r="H6" s="99" t="s">
        <v>318</v>
      </c>
      <c r="I6" s="99" t="s">
        <v>319</v>
      </c>
      <c r="J6" s="99" t="s">
        <v>320</v>
      </c>
      <c r="K6" s="99" t="s">
        <v>321</v>
      </c>
      <c r="L6" s="99" t="s">
        <v>322</v>
      </c>
      <c r="M6" s="99" t="s">
        <v>323</v>
      </c>
      <c r="N6" s="99" t="s">
        <v>324</v>
      </c>
      <c r="O6" s="99" t="s">
        <v>325</v>
      </c>
      <c r="P6" s="99" t="s">
        <v>326</v>
      </c>
      <c r="Q6" s="99" t="s">
        <v>327</v>
      </c>
      <c r="R6" s="99" t="s">
        <v>328</v>
      </c>
      <c r="S6" s="99" t="s">
        <v>329</v>
      </c>
      <c r="T6" s="99" t="s">
        <v>22</v>
      </c>
      <c r="U6" s="99" t="s">
        <v>23</v>
      </c>
      <c r="V6" s="99" t="s">
        <v>330</v>
      </c>
    </row>
    <row r="7" spans="1:22" s="103" customFormat="1" ht="108" customHeight="1" x14ac:dyDescent="0.25">
      <c r="A7" s="102" t="s">
        <v>331</v>
      </c>
      <c r="B7" s="102" t="s">
        <v>3</v>
      </c>
      <c r="C7" s="102" t="s">
        <v>4</v>
      </c>
      <c r="D7" s="102" t="s">
        <v>332</v>
      </c>
      <c r="E7" s="102" t="s">
        <v>333</v>
      </c>
      <c r="F7" s="102" t="s">
        <v>334</v>
      </c>
      <c r="G7" s="102" t="s">
        <v>335</v>
      </c>
      <c r="H7" s="102" t="s">
        <v>336</v>
      </c>
      <c r="I7" s="102" t="s">
        <v>337</v>
      </c>
      <c r="J7" s="102" t="s">
        <v>338</v>
      </c>
      <c r="K7" s="102" t="s">
        <v>339</v>
      </c>
      <c r="L7" s="102" t="s">
        <v>340</v>
      </c>
      <c r="M7" s="102" t="s">
        <v>341</v>
      </c>
      <c r="N7" s="102" t="s">
        <v>342</v>
      </c>
      <c r="O7" s="102" t="s">
        <v>343</v>
      </c>
      <c r="P7" s="102" t="s">
        <v>344</v>
      </c>
      <c r="Q7" s="102" t="s">
        <v>345</v>
      </c>
      <c r="R7" s="102" t="s">
        <v>346</v>
      </c>
      <c r="S7" s="102" t="s">
        <v>347</v>
      </c>
      <c r="T7" s="102" t="s">
        <v>348</v>
      </c>
      <c r="U7" s="102" t="s">
        <v>349</v>
      </c>
      <c r="V7" s="102" t="s">
        <v>350</v>
      </c>
    </row>
    <row r="8" spans="1:22" s="104" customFormat="1" ht="39.950000000000003" customHeight="1" x14ac:dyDescent="0.25">
      <c r="A8" s="163">
        <v>1</v>
      </c>
      <c r="B8" s="164" t="s">
        <v>351</v>
      </c>
      <c r="C8" s="137" t="s">
        <v>352</v>
      </c>
      <c r="D8" s="165">
        <v>41639</v>
      </c>
      <c r="E8" s="163">
        <v>2</v>
      </c>
      <c r="F8" s="136" t="s">
        <v>380</v>
      </c>
      <c r="G8" s="181">
        <v>5</v>
      </c>
      <c r="H8" s="163">
        <v>10</v>
      </c>
      <c r="I8" s="166"/>
      <c r="J8" s="163"/>
      <c r="K8" s="163"/>
      <c r="L8" s="163"/>
      <c r="M8" s="163"/>
      <c r="N8" s="163"/>
      <c r="O8" s="166">
        <v>5</v>
      </c>
      <c r="P8" s="166">
        <v>5</v>
      </c>
      <c r="Q8" s="166">
        <v>5</v>
      </c>
      <c r="R8" s="166">
        <v>5</v>
      </c>
      <c r="S8" s="180">
        <f t="shared" ref="S8:S17" si="0">E8+G8+H8+J8+K8+L8+M8+N8+O8+P8+Q8+R8</f>
        <v>37</v>
      </c>
      <c r="T8" s="166">
        <v>1</v>
      </c>
      <c r="U8" s="168" t="s">
        <v>160</v>
      </c>
      <c r="V8" s="169"/>
    </row>
    <row r="9" spans="1:22" s="104" customFormat="1" ht="39.950000000000003" customHeight="1" x14ac:dyDescent="0.25">
      <c r="A9" s="153">
        <v>2</v>
      </c>
      <c r="B9" s="137" t="s">
        <v>354</v>
      </c>
      <c r="C9" s="137" t="s">
        <v>355</v>
      </c>
      <c r="D9" s="170">
        <v>42936</v>
      </c>
      <c r="E9" s="153">
        <v>1</v>
      </c>
      <c r="F9" s="136" t="s">
        <v>353</v>
      </c>
      <c r="G9" s="153">
        <v>4</v>
      </c>
      <c r="H9" s="153">
        <v>10</v>
      </c>
      <c r="I9" s="153"/>
      <c r="J9" s="153"/>
      <c r="K9" s="153"/>
      <c r="L9" s="153"/>
      <c r="M9" s="153"/>
      <c r="N9" s="153"/>
      <c r="O9" s="166">
        <v>5</v>
      </c>
      <c r="P9" s="166">
        <v>5</v>
      </c>
      <c r="Q9" s="166">
        <v>5</v>
      </c>
      <c r="R9" s="166">
        <v>5</v>
      </c>
      <c r="S9" s="167">
        <f t="shared" si="0"/>
        <v>35</v>
      </c>
      <c r="T9" s="153">
        <v>2</v>
      </c>
      <c r="U9" s="171" t="s">
        <v>45</v>
      </c>
      <c r="V9" s="171"/>
    </row>
    <row r="10" spans="1:22" s="104" customFormat="1" ht="39.950000000000003" customHeight="1" x14ac:dyDescent="0.25">
      <c r="A10" s="153">
        <v>3</v>
      </c>
      <c r="B10" s="137" t="s">
        <v>356</v>
      </c>
      <c r="C10" s="137" t="s">
        <v>80</v>
      </c>
      <c r="D10" s="170">
        <v>43520</v>
      </c>
      <c r="E10" s="153">
        <v>1</v>
      </c>
      <c r="F10" s="136" t="s">
        <v>353</v>
      </c>
      <c r="G10" s="153">
        <v>4</v>
      </c>
      <c r="H10" s="153">
        <v>10</v>
      </c>
      <c r="I10" s="153"/>
      <c r="J10" s="153"/>
      <c r="K10" s="153"/>
      <c r="L10" s="153"/>
      <c r="M10" s="153"/>
      <c r="N10" s="153"/>
      <c r="O10" s="166">
        <v>5</v>
      </c>
      <c r="P10" s="166">
        <v>5</v>
      </c>
      <c r="Q10" s="166">
        <v>5</v>
      </c>
      <c r="R10" s="166">
        <v>5</v>
      </c>
      <c r="S10" s="167">
        <f t="shared" si="0"/>
        <v>35</v>
      </c>
      <c r="T10" s="153">
        <v>3</v>
      </c>
      <c r="U10" s="171" t="s">
        <v>288</v>
      </c>
      <c r="V10" s="171"/>
    </row>
    <row r="11" spans="1:22" s="104" customFormat="1" ht="39.950000000000003" customHeight="1" x14ac:dyDescent="0.25">
      <c r="A11" s="163">
        <v>4</v>
      </c>
      <c r="B11" s="137" t="s">
        <v>357</v>
      </c>
      <c r="C11" s="137" t="s">
        <v>358</v>
      </c>
      <c r="D11" s="170">
        <v>43523</v>
      </c>
      <c r="E11" s="153">
        <v>1</v>
      </c>
      <c r="F11" s="171" t="s">
        <v>353</v>
      </c>
      <c r="G11" s="153">
        <v>4</v>
      </c>
      <c r="H11" s="153">
        <v>10</v>
      </c>
      <c r="I11" s="153"/>
      <c r="J11" s="153"/>
      <c r="K11" s="153"/>
      <c r="L11" s="153"/>
      <c r="M11" s="153"/>
      <c r="N11" s="153"/>
      <c r="O11" s="166">
        <v>5</v>
      </c>
      <c r="P11" s="166">
        <v>5</v>
      </c>
      <c r="Q11" s="166">
        <v>5</v>
      </c>
      <c r="R11" s="166">
        <v>5</v>
      </c>
      <c r="S11" s="167">
        <f t="shared" si="0"/>
        <v>35</v>
      </c>
      <c r="T11" s="153">
        <v>4</v>
      </c>
      <c r="U11" s="171" t="s">
        <v>45</v>
      </c>
      <c r="V11" s="171"/>
    </row>
    <row r="12" spans="1:22" s="104" customFormat="1" ht="39.950000000000003" customHeight="1" x14ac:dyDescent="0.25">
      <c r="A12" s="153">
        <v>5</v>
      </c>
      <c r="B12" s="137" t="s">
        <v>359</v>
      </c>
      <c r="C12" s="137" t="s">
        <v>136</v>
      </c>
      <c r="D12" s="170">
        <v>43678</v>
      </c>
      <c r="E12" s="153">
        <v>1</v>
      </c>
      <c r="F12" s="136" t="s">
        <v>353</v>
      </c>
      <c r="G12" s="153">
        <v>4</v>
      </c>
      <c r="H12" s="153">
        <v>10</v>
      </c>
      <c r="I12" s="153"/>
      <c r="J12" s="153"/>
      <c r="K12" s="153"/>
      <c r="L12" s="153"/>
      <c r="M12" s="153"/>
      <c r="N12" s="153"/>
      <c r="O12" s="166">
        <v>5</v>
      </c>
      <c r="P12" s="166">
        <v>5</v>
      </c>
      <c r="Q12" s="166">
        <v>5</v>
      </c>
      <c r="R12" s="166">
        <v>5</v>
      </c>
      <c r="S12" s="167">
        <f t="shared" si="0"/>
        <v>35</v>
      </c>
      <c r="T12" s="153">
        <v>5</v>
      </c>
      <c r="U12" s="171" t="s">
        <v>288</v>
      </c>
      <c r="V12" s="171"/>
    </row>
    <row r="13" spans="1:22" s="105" customFormat="1" ht="39.950000000000003" customHeight="1" x14ac:dyDescent="0.25">
      <c r="A13" s="153">
        <v>6</v>
      </c>
      <c r="B13" s="164" t="s">
        <v>360</v>
      </c>
      <c r="C13" s="137" t="s">
        <v>361</v>
      </c>
      <c r="D13" s="165">
        <v>43770</v>
      </c>
      <c r="E13" s="163">
        <v>1</v>
      </c>
      <c r="F13" s="136" t="s">
        <v>353</v>
      </c>
      <c r="G13" s="163">
        <v>4</v>
      </c>
      <c r="H13" s="163">
        <v>10</v>
      </c>
      <c r="I13" s="166"/>
      <c r="J13" s="166"/>
      <c r="K13" s="166"/>
      <c r="L13" s="163"/>
      <c r="M13" s="163"/>
      <c r="N13" s="163"/>
      <c r="O13" s="166">
        <v>5</v>
      </c>
      <c r="P13" s="166">
        <v>5</v>
      </c>
      <c r="Q13" s="166">
        <v>5</v>
      </c>
      <c r="R13" s="166">
        <v>5</v>
      </c>
      <c r="S13" s="167">
        <f t="shared" si="0"/>
        <v>35</v>
      </c>
      <c r="T13" s="166">
        <v>6</v>
      </c>
      <c r="U13" s="168" t="s">
        <v>45</v>
      </c>
      <c r="V13" s="169"/>
    </row>
    <row r="14" spans="1:22" s="105" customFormat="1" ht="39.950000000000003" customHeight="1" x14ac:dyDescent="0.25">
      <c r="A14" s="163">
        <v>7</v>
      </c>
      <c r="B14" s="172" t="s">
        <v>362</v>
      </c>
      <c r="C14" s="173" t="s">
        <v>363</v>
      </c>
      <c r="D14" s="174">
        <v>43678</v>
      </c>
      <c r="E14" s="175">
        <v>1</v>
      </c>
      <c r="F14" s="176" t="s">
        <v>364</v>
      </c>
      <c r="G14" s="175">
        <v>3</v>
      </c>
      <c r="H14" s="175">
        <v>10</v>
      </c>
      <c r="I14" s="175"/>
      <c r="J14" s="175"/>
      <c r="K14" s="175"/>
      <c r="L14" s="175"/>
      <c r="M14" s="175"/>
      <c r="N14" s="175"/>
      <c r="O14" s="177">
        <v>5</v>
      </c>
      <c r="P14" s="177">
        <v>5</v>
      </c>
      <c r="Q14" s="177">
        <v>5</v>
      </c>
      <c r="R14" s="177">
        <v>5</v>
      </c>
      <c r="S14" s="167">
        <f t="shared" si="0"/>
        <v>34</v>
      </c>
      <c r="T14" s="178">
        <v>7</v>
      </c>
      <c r="U14" s="179" t="s">
        <v>288</v>
      </c>
      <c r="V14" s="179"/>
    </row>
    <row r="15" spans="1:22" s="106" customFormat="1" ht="39.950000000000003" customHeight="1" x14ac:dyDescent="0.25">
      <c r="A15" s="153">
        <v>8</v>
      </c>
      <c r="B15" s="164" t="s">
        <v>365</v>
      </c>
      <c r="C15" s="137" t="s">
        <v>366</v>
      </c>
      <c r="D15" s="165">
        <v>41612</v>
      </c>
      <c r="E15" s="163">
        <v>2</v>
      </c>
      <c r="F15" s="136" t="s">
        <v>353</v>
      </c>
      <c r="G15" s="163">
        <v>4</v>
      </c>
      <c r="H15" s="163">
        <v>0</v>
      </c>
      <c r="I15" s="166">
        <v>2016</v>
      </c>
      <c r="J15" s="166">
        <v>0</v>
      </c>
      <c r="K15" s="166">
        <v>1</v>
      </c>
      <c r="L15" s="163">
        <v>1</v>
      </c>
      <c r="M15" s="166">
        <v>1</v>
      </c>
      <c r="N15" s="166">
        <v>1</v>
      </c>
      <c r="O15" s="166">
        <v>5</v>
      </c>
      <c r="P15" s="166">
        <v>5</v>
      </c>
      <c r="Q15" s="166">
        <v>5</v>
      </c>
      <c r="R15" s="166">
        <v>5</v>
      </c>
      <c r="S15" s="167">
        <f t="shared" si="0"/>
        <v>30</v>
      </c>
      <c r="T15" s="166">
        <v>8</v>
      </c>
      <c r="U15" s="168" t="s">
        <v>45</v>
      </c>
      <c r="V15" s="162"/>
    </row>
    <row r="16" spans="1:22" s="106" customFormat="1" ht="39.950000000000003" customHeight="1" x14ac:dyDescent="0.25">
      <c r="A16" s="153">
        <v>9</v>
      </c>
      <c r="B16" s="164" t="s">
        <v>367</v>
      </c>
      <c r="C16" s="137" t="s">
        <v>368</v>
      </c>
      <c r="D16" s="165">
        <v>42095</v>
      </c>
      <c r="E16" s="163">
        <v>1</v>
      </c>
      <c r="F16" s="136" t="s">
        <v>369</v>
      </c>
      <c r="G16" s="163">
        <v>5</v>
      </c>
      <c r="H16" s="166">
        <v>0</v>
      </c>
      <c r="I16" s="163">
        <v>2017</v>
      </c>
      <c r="J16" s="163">
        <v>0</v>
      </c>
      <c r="K16" s="163">
        <v>0</v>
      </c>
      <c r="L16" s="166">
        <v>1</v>
      </c>
      <c r="M16" s="166">
        <v>1</v>
      </c>
      <c r="N16" s="166">
        <v>1</v>
      </c>
      <c r="O16" s="166">
        <v>5</v>
      </c>
      <c r="P16" s="166">
        <v>5</v>
      </c>
      <c r="Q16" s="166">
        <v>5</v>
      </c>
      <c r="R16" s="166">
        <v>5</v>
      </c>
      <c r="S16" s="167">
        <f t="shared" si="0"/>
        <v>29</v>
      </c>
      <c r="T16" s="166">
        <v>9</v>
      </c>
      <c r="U16" s="168" t="s">
        <v>45</v>
      </c>
      <c r="V16" s="169"/>
    </row>
    <row r="17" spans="1:22" s="106" customFormat="1" ht="39.950000000000003" customHeight="1" x14ac:dyDescent="0.25">
      <c r="A17" s="163">
        <v>10</v>
      </c>
      <c r="B17" s="164" t="s">
        <v>370</v>
      </c>
      <c r="C17" s="137" t="s">
        <v>371</v>
      </c>
      <c r="D17" s="165">
        <v>40177</v>
      </c>
      <c r="E17" s="163">
        <v>2</v>
      </c>
      <c r="F17" s="136" t="s">
        <v>369</v>
      </c>
      <c r="G17" s="163">
        <v>5</v>
      </c>
      <c r="H17" s="163">
        <v>0</v>
      </c>
      <c r="I17" s="166">
        <v>2022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6">
        <v>5</v>
      </c>
      <c r="P17" s="166">
        <v>5</v>
      </c>
      <c r="Q17" s="166">
        <v>5</v>
      </c>
      <c r="R17" s="166">
        <v>5</v>
      </c>
      <c r="S17" s="167">
        <f t="shared" si="0"/>
        <v>27</v>
      </c>
      <c r="T17" s="166">
        <v>10</v>
      </c>
      <c r="U17" s="168" t="s">
        <v>372</v>
      </c>
      <c r="V17" s="169"/>
    </row>
    <row r="18" spans="1:22" s="108" customFormat="1" ht="15" customHeight="1" x14ac:dyDescent="0.25">
      <c r="A18" s="107"/>
      <c r="D18" s="107"/>
      <c r="E18" s="107"/>
      <c r="G18" s="107"/>
      <c r="H18" s="107"/>
      <c r="I18" s="107"/>
      <c r="J18" s="107"/>
      <c r="K18" s="107"/>
      <c r="L18" s="107"/>
      <c r="M18" s="107"/>
      <c r="N18" s="107"/>
      <c r="S18" s="109"/>
    </row>
    <row r="19" spans="1:22" ht="120" customHeight="1" x14ac:dyDescent="0.25">
      <c r="B19" s="259" t="s">
        <v>373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</row>
    <row r="20" spans="1:22" s="111" customFormat="1" ht="15" customHeight="1" x14ac:dyDescent="0.25">
      <c r="A20" s="107"/>
      <c r="D20" s="112"/>
    </row>
  </sheetData>
  <sheetProtection algorithmName="SHA-512" hashValue="CoG62raw8Ofq3Qhxt8W4S2BtAXs3PVV4uTDGy/FNcLVVTWRzUpClbS8DcDqkAXZThUsxbm6mhfIbEtaaT9+zhQ==" saltValue="NElyTQhXVTx1MFVDdVxoPg==" spinCount="100000" sheet="1" objects="1" scenarios="1" selectLockedCells="1" selectUnlockedCells="1"/>
  <mergeCells count="3">
    <mergeCell ref="A2:U4"/>
    <mergeCell ref="B6:C6"/>
    <mergeCell ref="B19:N19"/>
  </mergeCells>
  <dataValidations count="2">
    <dataValidation type="list" allowBlank="1" showInputMessage="1" showErrorMessage="1" sqref="U13:U18">
      <formula1>Pays</formula1>
    </dataValidation>
    <dataValidation type="list" allowBlank="1" showInputMessage="1" showErrorMessage="1" sqref="F17:F18">
      <formula1>Diplôme</formula1>
    </dataValidation>
  </dataValidations>
  <pageMargins left="0.2" right="0.2" top="0.28000000000000003" bottom="0.2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SSHN Prof Classement CSF</vt:lpstr>
      <vt:lpstr>SSHN MCA Classemnt CSF</vt:lpstr>
      <vt:lpstr>SSHN Classement MCB</vt:lpstr>
      <vt:lpstr>SCD Doc (2)</vt:lpstr>
      <vt:lpstr>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compu-iss</dc:creator>
  <cp:lastModifiedBy>compu-iss</cp:lastModifiedBy>
  <dcterms:created xsi:type="dcterms:W3CDTF">2023-07-16T13:57:38Z</dcterms:created>
  <dcterms:modified xsi:type="dcterms:W3CDTF">2023-08-09T11:29:39Z</dcterms:modified>
</cp:coreProperties>
</file>